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fileSharing readOnlyRecommended="1"/>
  <workbookPr defaultThemeVersion="166925"/>
  <mc:AlternateContent xmlns:mc="http://schemas.openxmlformats.org/markup-compatibility/2006">
    <mc:Choice Requires="x15">
      <x15ac:absPath xmlns:x15ac="http://schemas.microsoft.com/office/spreadsheetml/2010/11/ac" url="N:\ENGR\DRAIN\0_STORMWATER MANAGEMENT\10_County Design Criteria\WEBSITE\"/>
    </mc:Choice>
  </mc:AlternateContent>
  <xr:revisionPtr revIDLastSave="0" documentId="13_ncr:101_{61EA618A-D735-4C7C-B2DF-6F2A63591970}" xr6:coauthVersionLast="47" xr6:coauthVersionMax="47" xr10:uidLastSave="{00000000-0000-0000-0000-000000000000}"/>
  <workbookProtection workbookAlgorithmName="SHA-512" workbookHashValue="tU3360/tSBeVEEJpePlfg9BAKbxiDpTV516lWtHh6eu9zkH94ytnKP1n4fy1g+YdnzG+C1Y+ru67fg9ZDfFMVw==" workbookSaltValue="Jf9EGDqNDE7n50D8EE3XwA==" workbookSpinCount="100000" lockStructure="1"/>
  <bookViews>
    <workbookView xWindow="1428" yWindow="-108" windowWidth="21720" windowHeight="13176" xr2:uid="{3134A21C-9EBF-4535-B8F1-ECBA7996BF43}"/>
  </bookViews>
  <sheets>
    <sheet name="10 Vol @ 10 Rel" sheetId="2" r:id="rId1"/>
    <sheet name="10 Vol @ 5 Rel" sheetId="3" r:id="rId2"/>
    <sheet name="25 Vol @ 10 Rel" sheetId="4" r:id="rId3"/>
    <sheet name="25 Vol @ 5 Rel" sheetId="1" r:id="rId4"/>
  </sheets>
  <externalReferences>
    <externalReference r:id="rId5"/>
  </externalReferences>
  <calcPr calcId="191029" iterate="1" iterateCount="400" iterateDelta="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2" l="1"/>
  <c r="E42" i="1"/>
  <c r="E41" i="1"/>
  <c r="E40" i="1"/>
  <c r="E39" i="1"/>
  <c r="E38" i="1"/>
  <c r="E37" i="1"/>
  <c r="E36" i="1"/>
  <c r="E35" i="1"/>
  <c r="E34" i="1"/>
  <c r="E33" i="1"/>
  <c r="E32" i="1"/>
  <c r="E31" i="1"/>
  <c r="E30" i="1"/>
  <c r="E29" i="1"/>
  <c r="E27" i="1"/>
  <c r="E26" i="1"/>
  <c r="E28" i="1"/>
  <c r="D37" i="2"/>
  <c r="E42" i="4"/>
  <c r="E41" i="4"/>
  <c r="E40" i="4"/>
  <c r="E39" i="4"/>
  <c r="E38" i="4"/>
  <c r="E37" i="4"/>
  <c r="E36" i="4"/>
  <c r="E35" i="4"/>
  <c r="F35" i="4" s="1"/>
  <c r="G35" i="4" s="1"/>
  <c r="E34" i="4"/>
  <c r="F34" i="4" s="1"/>
  <c r="G34" i="4" s="1"/>
  <c r="E33" i="4"/>
  <c r="E32" i="4"/>
  <c r="E31" i="4"/>
  <c r="F31" i="4" s="1"/>
  <c r="G31" i="4" s="1"/>
  <c r="E30" i="4"/>
  <c r="E29" i="4"/>
  <c r="E28" i="4"/>
  <c r="E27" i="4"/>
  <c r="F28" i="4"/>
  <c r="G28" i="4" s="1"/>
  <c r="F38" i="4"/>
  <c r="G38" i="4" s="1"/>
  <c r="F40" i="4"/>
  <c r="G40" i="4" s="1"/>
  <c r="E26" i="4"/>
  <c r="F26" i="4"/>
  <c r="G26" i="4" s="1"/>
  <c r="C42" i="2"/>
  <c r="E42" i="2" s="1"/>
  <c r="C41" i="2"/>
  <c r="E41" i="2" s="1"/>
  <c r="C40" i="2"/>
  <c r="D40" i="2" s="1"/>
  <c r="E39" i="2"/>
  <c r="C39" i="2"/>
  <c r="D39" i="2" s="1"/>
  <c r="C38" i="2"/>
  <c r="D38" i="2" s="1"/>
  <c r="C37" i="2"/>
  <c r="E37" i="2" s="1"/>
  <c r="C36" i="2"/>
  <c r="D36" i="2" s="1"/>
  <c r="C35" i="2"/>
  <c r="E35" i="2" s="1"/>
  <c r="C34" i="2"/>
  <c r="E34" i="2" s="1"/>
  <c r="C33" i="2"/>
  <c r="D33" i="2" s="1"/>
  <c r="C32" i="2"/>
  <c r="E32" i="2" s="1"/>
  <c r="C31" i="2"/>
  <c r="D31" i="2" s="1"/>
  <c r="C30" i="2"/>
  <c r="E30" i="2" s="1"/>
  <c r="C29" i="2"/>
  <c r="E29" i="2" s="1"/>
  <c r="C28" i="2"/>
  <c r="D28" i="2" s="1"/>
  <c r="C27" i="2"/>
  <c r="E27" i="2" s="1"/>
  <c r="C26" i="2"/>
  <c r="D26" i="2" s="1"/>
  <c r="C42" i="3"/>
  <c r="E42" i="3" s="1"/>
  <c r="D41" i="3"/>
  <c r="C41" i="3"/>
  <c r="E41" i="3" s="1"/>
  <c r="C40" i="3"/>
  <c r="E40" i="3" s="1"/>
  <c r="C39" i="3"/>
  <c r="E39" i="3" s="1"/>
  <c r="E38" i="3"/>
  <c r="D38" i="3"/>
  <c r="C38" i="3"/>
  <c r="D37" i="3"/>
  <c r="C37" i="3"/>
  <c r="E37" i="3" s="1"/>
  <c r="E36" i="3"/>
  <c r="C36" i="3"/>
  <c r="D36" i="3" s="1"/>
  <c r="D35" i="3"/>
  <c r="C35" i="3"/>
  <c r="E35" i="3" s="1"/>
  <c r="C34" i="3"/>
  <c r="E34" i="3" s="1"/>
  <c r="E33" i="3"/>
  <c r="D33" i="3"/>
  <c r="C33" i="3"/>
  <c r="E32" i="3"/>
  <c r="C32" i="3"/>
  <c r="D32" i="3" s="1"/>
  <c r="C31" i="3"/>
  <c r="E31" i="3" s="1"/>
  <c r="C30" i="3"/>
  <c r="E30" i="3" s="1"/>
  <c r="D29" i="3"/>
  <c r="C29" i="3"/>
  <c r="E29" i="3" s="1"/>
  <c r="C28" i="3"/>
  <c r="E28" i="3" s="1"/>
  <c r="C27" i="3"/>
  <c r="E27" i="3" s="1"/>
  <c r="E26" i="3"/>
  <c r="D26" i="3"/>
  <c r="C26" i="3"/>
  <c r="C42" i="4"/>
  <c r="C41" i="4"/>
  <c r="D40" i="4"/>
  <c r="C40" i="4"/>
  <c r="D39" i="4"/>
  <c r="C39" i="4"/>
  <c r="C38" i="4"/>
  <c r="D38" i="4" s="1"/>
  <c r="D37" i="4"/>
  <c r="C37" i="4"/>
  <c r="C36" i="4"/>
  <c r="D35" i="4"/>
  <c r="C35" i="4"/>
  <c r="D34" i="4"/>
  <c r="C34" i="4"/>
  <c r="C33" i="4"/>
  <c r="C32" i="4"/>
  <c r="D31" i="4"/>
  <c r="C31" i="4"/>
  <c r="C30" i="4"/>
  <c r="C29" i="4"/>
  <c r="D28" i="4"/>
  <c r="C28" i="4"/>
  <c r="D27" i="4"/>
  <c r="C27" i="4"/>
  <c r="C26" i="4"/>
  <c r="D26" i="4" s="1"/>
  <c r="D42" i="1"/>
  <c r="C42" i="1"/>
  <c r="C41" i="1"/>
  <c r="D41" i="1" s="1"/>
  <c r="C40" i="1"/>
  <c r="C39" i="1"/>
  <c r="D39" i="1" s="1"/>
  <c r="C38" i="1"/>
  <c r="C37" i="1"/>
  <c r="C36" i="1"/>
  <c r="C35" i="1"/>
  <c r="D35" i="1" s="1"/>
  <c r="D34" i="1"/>
  <c r="C34" i="1"/>
  <c r="C33" i="1"/>
  <c r="D33" i="1" s="1"/>
  <c r="D32" i="1"/>
  <c r="C32" i="1"/>
  <c r="C31" i="1"/>
  <c r="D31" i="1" s="1"/>
  <c r="C30" i="1"/>
  <c r="C29" i="1"/>
  <c r="D29" i="1" s="1"/>
  <c r="C28" i="1"/>
  <c r="C27" i="1"/>
  <c r="D27" i="1" s="1"/>
  <c r="C26" i="1"/>
  <c r="D41" i="2" l="1"/>
  <c r="E33" i="2"/>
  <c r="F33" i="2" s="1"/>
  <c r="G33" i="2" s="1"/>
  <c r="E28" i="2"/>
  <c r="F28" i="2" s="1"/>
  <c r="G28" i="2" s="1"/>
  <c r="D42" i="2"/>
  <c r="D30" i="2"/>
  <c r="E40" i="2"/>
  <c r="F40" i="2" s="1"/>
  <c r="G40" i="2" s="1"/>
  <c r="D27" i="2"/>
  <c r="D29" i="2"/>
  <c r="D32" i="2"/>
  <c r="D34" i="2"/>
  <c r="D35" i="2"/>
  <c r="F34" i="2"/>
  <c r="G34" i="2" s="1"/>
  <c r="F35" i="2"/>
  <c r="G35" i="2" s="1"/>
  <c r="F37" i="2"/>
  <c r="G37" i="2" s="1"/>
  <c r="F27" i="2"/>
  <c r="G27" i="2" s="1"/>
  <c r="F32" i="2"/>
  <c r="G32" i="2" s="1"/>
  <c r="F27" i="4"/>
  <c r="G27" i="4" s="1"/>
  <c r="F36" i="4"/>
  <c r="G36" i="4" s="1"/>
  <c r="F37" i="4"/>
  <c r="G37" i="4" s="1"/>
  <c r="F29" i="4"/>
  <c r="G29" i="4" s="1"/>
  <c r="F42" i="4"/>
  <c r="G42" i="4" s="1"/>
  <c r="F32" i="4"/>
  <c r="G32" i="4" s="1"/>
  <c r="F41" i="4"/>
  <c r="G41" i="4" s="1"/>
  <c r="F30" i="4"/>
  <c r="G30" i="4" s="1"/>
  <c r="F33" i="4"/>
  <c r="G33" i="4" s="1"/>
  <c r="F39" i="4"/>
  <c r="G39" i="4" s="1"/>
  <c r="F39" i="2"/>
  <c r="G39" i="2" s="1"/>
  <c r="F30" i="2"/>
  <c r="G30" i="2" s="1"/>
  <c r="F29" i="2"/>
  <c r="G29" i="2" s="1"/>
  <c r="F41" i="2"/>
  <c r="G41" i="2" s="1"/>
  <c r="F42" i="2"/>
  <c r="G42" i="2" s="1"/>
  <c r="F26" i="2"/>
  <c r="G26" i="2" s="1"/>
  <c r="E31" i="2"/>
  <c r="F31" i="2" s="1"/>
  <c r="G31" i="2" s="1"/>
  <c r="E36" i="2"/>
  <c r="F36" i="2" s="1"/>
  <c r="G36" i="2" s="1"/>
  <c r="E38" i="2"/>
  <c r="F38" i="2" s="1"/>
  <c r="G38" i="2" s="1"/>
  <c r="D31" i="3"/>
  <c r="D34" i="3"/>
  <c r="D27" i="3"/>
  <c r="D39" i="3"/>
  <c r="D30" i="3"/>
  <c r="D42" i="3"/>
  <c r="D28" i="3"/>
  <c r="D40" i="3"/>
  <c r="F42" i="3" s="1"/>
  <c r="G42" i="3" s="1"/>
  <c r="D33" i="4"/>
  <c r="D36" i="4"/>
  <c r="D29" i="4"/>
  <c r="D41" i="4"/>
  <c r="D32" i="4"/>
  <c r="D30" i="4"/>
  <c r="D42" i="4"/>
  <c r="F27" i="1"/>
  <c r="G27" i="1" s="1"/>
  <c r="F26" i="1"/>
  <c r="G26" i="1" s="1"/>
  <c r="D37" i="1"/>
  <c r="D26" i="1"/>
  <c r="D36" i="1"/>
  <c r="D30" i="1"/>
  <c r="D28" i="1"/>
  <c r="D40" i="1"/>
  <c r="F28" i="1" s="1"/>
  <c r="G28" i="1" s="1"/>
  <c r="D38" i="1"/>
  <c r="F35" i="1"/>
  <c r="G35" i="1" s="1"/>
  <c r="B14" i="4" l="1"/>
  <c r="B16" i="4"/>
  <c r="D19" i="4" s="1"/>
  <c r="B14" i="2"/>
  <c r="B16" i="2"/>
  <c r="F39" i="3"/>
  <c r="G39" i="3" s="1"/>
  <c r="F28" i="3"/>
  <c r="G28" i="3" s="1"/>
  <c r="F38" i="3"/>
  <c r="G38" i="3" s="1"/>
  <c r="F31" i="3"/>
  <c r="G31" i="3" s="1"/>
  <c r="F33" i="3"/>
  <c r="G33" i="3" s="1"/>
  <c r="F26" i="3"/>
  <c r="G26" i="3" s="1"/>
  <c r="F36" i="3"/>
  <c r="G36" i="3" s="1"/>
  <c r="F32" i="3"/>
  <c r="G32" i="3" s="1"/>
  <c r="F27" i="3"/>
  <c r="G27" i="3" s="1"/>
  <c r="F40" i="3"/>
  <c r="G40" i="3" s="1"/>
  <c r="F30" i="3"/>
  <c r="G30" i="3" s="1"/>
  <c r="F35" i="3"/>
  <c r="G35" i="3" s="1"/>
  <c r="F37" i="3"/>
  <c r="G37" i="3" s="1"/>
  <c r="F41" i="3"/>
  <c r="G41" i="3" s="1"/>
  <c r="F29" i="3"/>
  <c r="G29" i="3" s="1"/>
  <c r="F34" i="3"/>
  <c r="G34" i="3" s="1"/>
  <c r="F39" i="1"/>
  <c r="G39" i="1" s="1"/>
  <c r="F42" i="1"/>
  <c r="G42" i="1" s="1"/>
  <c r="F32" i="1"/>
  <c r="G32" i="1" s="1"/>
  <c r="F40" i="1"/>
  <c r="G40" i="1" s="1"/>
  <c r="F38" i="1"/>
  <c r="G38" i="1" s="1"/>
  <c r="F30" i="1"/>
  <c r="G30" i="1" s="1"/>
  <c r="F31" i="1"/>
  <c r="G31" i="1" s="1"/>
  <c r="F29" i="1"/>
  <c r="G29" i="1" s="1"/>
  <c r="F37" i="1"/>
  <c r="G37" i="1" s="1"/>
  <c r="F33" i="1"/>
  <c r="G33" i="1" s="1"/>
  <c r="F36" i="1"/>
  <c r="G36" i="1" s="1"/>
  <c r="F41" i="1"/>
  <c r="G41" i="1" s="1"/>
  <c r="F34" i="1"/>
  <c r="G34" i="1" s="1"/>
  <c r="B14" i="1" l="1"/>
  <c r="E19" i="4"/>
  <c r="C19" i="4"/>
  <c r="E19" i="2"/>
  <c r="D19" i="2"/>
  <c r="C19" i="2"/>
  <c r="B16" i="3"/>
  <c r="B14" i="3"/>
  <c r="B16" i="1"/>
  <c r="E19" i="3" l="1"/>
  <c r="D19" i="3"/>
  <c r="C19" i="3"/>
  <c r="D19" i="1"/>
  <c r="E19" i="1"/>
  <c r="C19" i="1"/>
</calcChain>
</file>

<file path=xl/sharedStrings.xml><?xml version="1.0" encoding="utf-8"?>
<sst xmlns="http://schemas.openxmlformats.org/spreadsheetml/2006/main" count="304" uniqueCount="74">
  <si>
    <t>PROJECT:</t>
  </si>
  <si>
    <t>Example Project - APN: XXX-XXX-XX     Application: XX-XXXX</t>
  </si>
  <si>
    <t>Calc by:</t>
  </si>
  <si>
    <t>XXX</t>
  </si>
  <si>
    <t>Date:</t>
  </si>
  <si>
    <t>MM/DD/YYYY</t>
  </si>
  <si>
    <t xml:space="preserve">  RUNOFF DETENTION BY THE MODIFIED RATIONAL METHOD</t>
  </si>
  <si>
    <t xml:space="preserve">Data Entry: </t>
  </si>
  <si>
    <t>PRESS TAB &amp; ENTER DESIGN VALUES</t>
  </si>
  <si>
    <t>Site Location P60 Isopleth:</t>
  </si>
  <si>
    <t>Fig. SWM-2 in County Design Criteria</t>
  </si>
  <si>
    <t>Rational Coefficients  Cpre:</t>
  </si>
  <si>
    <t>See note # 2</t>
  </si>
  <si>
    <t>Cpost:</t>
  </si>
  <si>
    <t>Impervious Area:</t>
  </si>
  <si>
    <r>
      <t>ft</t>
    </r>
    <r>
      <rPr>
        <vertAlign val="superscript"/>
        <sz val="10"/>
        <rFont val="Arial"/>
        <family val="2"/>
      </rPr>
      <t>2</t>
    </r>
  </si>
  <si>
    <t>See note # 2 and # 4</t>
  </si>
  <si>
    <t xml:space="preserve">  STRUCTURE DIMENSIONS FOR DETENTION</t>
  </si>
  <si>
    <r>
      <t>ft</t>
    </r>
    <r>
      <rPr>
        <vertAlign val="superscript"/>
        <sz val="10"/>
        <rFont val="Arial"/>
        <family val="2"/>
      </rPr>
      <t xml:space="preserve">3 </t>
    </r>
    <r>
      <rPr>
        <sz val="10"/>
        <rFont val="Arial"/>
        <family val="2"/>
      </rPr>
      <t>storage volume calculated</t>
    </r>
  </si>
  <si>
    <t>% void space assumed</t>
  </si>
  <si>
    <r>
      <t>ft</t>
    </r>
    <r>
      <rPr>
        <vertAlign val="superscript"/>
        <sz val="10"/>
        <rFont val="Arial"/>
        <family val="2"/>
      </rPr>
      <t xml:space="preserve">3 </t>
    </r>
    <r>
      <rPr>
        <sz val="10"/>
        <rFont val="Arial"/>
        <family val="2"/>
      </rPr>
      <t>excavated volume needed</t>
    </r>
  </si>
  <si>
    <t>Structure</t>
  </si>
  <si>
    <t>Length</t>
  </si>
  <si>
    <t>Width*</t>
  </si>
  <si>
    <t>Depth*</t>
  </si>
  <si>
    <t>*For pipe, use the square</t>
  </si>
  <si>
    <t>Ratios</t>
  </si>
  <si>
    <t>root of the sectional area</t>
  </si>
  <si>
    <t>Dimen. (ft)</t>
  </si>
  <si>
    <t>25 - YEAR DESIGN STORM</t>
  </si>
  <si>
    <t xml:space="preserve">  DETENTION @ 15 MIN.</t>
  </si>
  <si>
    <t>5 - Yr.</t>
  </si>
  <si>
    <t>Detention</t>
  </si>
  <si>
    <t>Specified</t>
  </si>
  <si>
    <t>Storm</t>
  </si>
  <si>
    <t>25 - Year</t>
  </si>
  <si>
    <t>Release</t>
  </si>
  <si>
    <t>Rate To</t>
  </si>
  <si>
    <t>Storage</t>
  </si>
  <si>
    <t xml:space="preserve">Duration </t>
  </si>
  <si>
    <t xml:space="preserve"> Intensity</t>
  </si>
  <si>
    <t>Qpre</t>
  </si>
  <si>
    <t>Qpost</t>
  </si>
  <si>
    <t>Volume</t>
  </si>
  <si>
    <t xml:space="preserve"> </t>
  </si>
  <si>
    <t>(min)</t>
  </si>
  <si>
    <t>(in/hr)</t>
  </si>
  <si>
    <t>(cfs)</t>
  </si>
  <si>
    <t>(cf)</t>
  </si>
  <si>
    <t>Notes &amp; Limitations on Use:</t>
  </si>
  <si>
    <t>1)  The modified rational method, and therefore the standard calculations are applicable in</t>
  </si>
  <si>
    <t xml:space="preserve">      watersheds up to 20 acres in size.</t>
  </si>
  <si>
    <t>2)  Required detention volume determinations shall be based on all net new impervious areas,</t>
  </si>
  <si>
    <t xml:space="preserve">      both on and off-site, resulting from the proposed project.  Pervious areas shall not be </t>
  </si>
  <si>
    <t xml:space="preserve">      included in detention volume sizing; an exception may be made for incidental pervious </t>
  </si>
  <si>
    <t xml:space="preserve">      areas less than 10% of the total area.</t>
  </si>
  <si>
    <t xml:space="preserve">3)  Gravel packed detention chambers shall specify on the plans, aggregate that is washed, </t>
  </si>
  <si>
    <t xml:space="preserve">     angular, and uniformly graded (of single size), assuring void space not less than 35%.  </t>
  </si>
  <si>
    <t xml:space="preserve">4)  A map showing boundaries of both regulated impervious areas and actual drainage   </t>
  </si>
  <si>
    <t xml:space="preserve">     areas routed to the hydraulic control structure of the detention facility is to be provided, </t>
  </si>
  <si>
    <t xml:space="preserve">     clearly distinguishing between the two areas, and noting the square footage.</t>
  </si>
  <si>
    <t xml:space="preserve">5)  The EPA defines a class V injection well as any bored, drilled, or driven shaft, or dug </t>
  </si>
  <si>
    <t xml:space="preserve">     hole that is deeper than its widest surface dimension, or an improved sinkhole, or a </t>
  </si>
  <si>
    <t xml:space="preserve">     subsurface fluid distribution system.  Such storm water drainage wells are “authorized </t>
  </si>
  <si>
    <t xml:space="preserve">     by rule”.  For more information on these rules, contact the EPA.  A web site link is </t>
  </si>
  <si>
    <t xml:space="preserve">     provided from the County DPW Stormwater Management web page.</t>
  </si>
  <si>
    <t>6)  Refer to the County of Santa Cruz Design Criteria, for complete method criteria.</t>
  </si>
  <si>
    <t>This method is available from the County Public Works web site in a computerized Excel spreadsheet format to simplify usage.  http://www.dpw.co.santa-cruz.ca.us/drainage.htm</t>
  </si>
  <si>
    <t xml:space="preserve">The spreadsheet formulas and format are copy protected to prevent alteration. </t>
  </si>
  <si>
    <t xml:space="preserve"> Any modified submittals may be rejected, unless the changes made and the author are clearly identified, and the format is recognizably different.</t>
  </si>
  <si>
    <t>10 - Yr.</t>
  </si>
  <si>
    <t>10 - YEAR DESIGN STORM</t>
  </si>
  <si>
    <t>10 - Year</t>
  </si>
  <si>
    <t>Ver: 6.14.21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</si>
</sst>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00"/>
  </numFmts>
  <fonts count="19" x14ac:knownFonts="1">
    <font>
      <sz val="11"/>
      <color theme="1"/>
      <name val="Calibri"/>
      <family val="2"/>
      <scheme val="minor"/>
    </font>
    <font>
      <u/>
      <sz val="11"/>
      <color theme="10"/>
      <name val="Calibri"/>
      <family val="2"/>
      <scheme val="minor"/>
    </font>
    <font>
      <b/>
      <sz val="14"/>
      <name val="Arial"/>
      <family val="2"/>
    </font>
    <font>
      <b/>
      <sz val="12"/>
      <color indexed="12"/>
      <name val="Arial"/>
      <family val="2"/>
    </font>
    <font>
      <sz val="10"/>
      <color indexed="12"/>
      <name val="Arial"/>
      <family val="2"/>
    </font>
    <font>
      <b/>
      <sz val="10"/>
      <color indexed="12"/>
      <name val="Arial"/>
      <family val="2"/>
    </font>
    <font>
      <b/>
      <sz val="12"/>
      <name val="Arial"/>
      <family val="2"/>
    </font>
    <font>
      <sz val="10"/>
      <color indexed="9"/>
      <name val="Arial"/>
      <family val="2"/>
    </font>
    <font>
      <b/>
      <sz val="10"/>
      <name val="Arial"/>
      <family val="2"/>
    </font>
    <font>
      <sz val="8"/>
      <color indexed="10"/>
      <name val="Arial"/>
      <family val="2"/>
    </font>
    <font>
      <sz val="8"/>
      <name val="Arial"/>
      <family val="2"/>
    </font>
    <font>
      <sz val="10"/>
      <name val="Arial"/>
      <family val="2"/>
    </font>
    <font>
      <vertAlign val="superscript"/>
      <sz val="10"/>
      <name val="Arial"/>
      <family val="2"/>
    </font>
    <font>
      <sz val="7"/>
      <name val="Arial"/>
      <family val="2"/>
    </font>
    <font>
      <sz val="10"/>
      <color indexed="55"/>
      <name val="Arial"/>
      <family val="2"/>
    </font>
    <font>
      <sz val="10"/>
      <name val="Times New Roman"/>
      <family val="1"/>
    </font>
    <font>
      <b/>
      <sz val="10"/>
      <color indexed="10"/>
      <name val="Arial"/>
      <family val="2"/>
    </font>
    <font>
      <u/>
      <sz val="8"/>
      <color indexed="12"/>
      <name val="Arial"/>
      <family val="2"/>
    </font>
    <font>
      <b/>
      <sz val="10"/>
      <name val="Times New Roman"/>
      <family val="1"/>
    </font>
  </fonts>
  <fills count="2">
    <fill>
      <patternFill patternType="none"/>
    </fill>
    <fill>
      <patternFill patternType="gray125"/>
    </fill>
  </fills>
  <borders count="1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91">
    <xf numFmtId="0" fontId="0" fillId="0" borderId="0" xfId="0"/>
    <xf numFmtId="0" fontId="2" fillId="0" borderId="0" xfId="0" applyFont="1" applyAlignment="1">
      <alignment horizontal="right"/>
    </xf>
    <xf numFmtId="0" fontId="5" fillId="0" borderId="1" xfId="0" applyFont="1" applyBorder="1" applyProtection="1">
      <protection locked="0"/>
    </xf>
    <xf numFmtId="0" fontId="6" fillId="0" borderId="2" xfId="0" applyFont="1" applyBorder="1"/>
    <xf numFmtId="0" fontId="0" fillId="0" borderId="3" xfId="0" applyBorder="1"/>
    <xf numFmtId="0" fontId="7" fillId="0" borderId="3" xfId="0" applyFont="1" applyBorder="1"/>
    <xf numFmtId="0" fontId="7" fillId="0" borderId="4" xfId="0" applyFont="1" applyBorder="1"/>
    <xf numFmtId="0" fontId="8" fillId="0" borderId="2" xfId="0" applyFont="1" applyBorder="1"/>
    <xf numFmtId="0" fontId="9" fillId="0" borderId="3" xfId="0" applyFont="1" applyBorder="1" applyAlignment="1">
      <alignment horizontal="left"/>
    </xf>
    <xf numFmtId="0" fontId="10" fillId="0" borderId="3" xfId="0" applyFont="1" applyBorder="1" applyAlignment="1">
      <alignment horizontal="center"/>
    </xf>
    <xf numFmtId="0" fontId="11" fillId="0" borderId="3" xfId="0" applyFont="1" applyBorder="1"/>
    <xf numFmtId="0" fontId="11" fillId="0" borderId="4" xfId="0" applyFont="1" applyBorder="1"/>
    <xf numFmtId="0" fontId="0" fillId="0" borderId="5" xfId="0" applyBorder="1"/>
    <xf numFmtId="0" fontId="0" fillId="0" borderId="6" xfId="0" applyBorder="1" applyAlignment="1">
      <alignment horizontal="right"/>
    </xf>
    <xf numFmtId="2" fontId="4" fillId="0" borderId="6" xfId="0" applyNumberFormat="1" applyFont="1" applyBorder="1" applyAlignment="1" applyProtection="1">
      <alignment horizontal="center"/>
      <protection locked="0"/>
    </xf>
    <xf numFmtId="0" fontId="0" fillId="0" borderId="6" xfId="0" applyBorder="1"/>
    <xf numFmtId="0" fontId="11" fillId="0" borderId="6" xfId="0" applyFont="1" applyBorder="1"/>
    <xf numFmtId="0" fontId="11" fillId="0" borderId="7" xfId="0" applyFont="1" applyBorder="1"/>
    <xf numFmtId="0" fontId="0" fillId="0" borderId="8" xfId="0" applyBorder="1"/>
    <xf numFmtId="0" fontId="0" fillId="0" borderId="0" xfId="0" applyAlignment="1">
      <alignment horizontal="right"/>
    </xf>
    <xf numFmtId="2" fontId="4" fillId="0" borderId="0" xfId="0" applyNumberFormat="1" applyFont="1" applyAlignment="1" applyProtection="1">
      <alignment horizontal="center"/>
      <protection locked="0"/>
    </xf>
    <xf numFmtId="0" fontId="11" fillId="0" borderId="0" xfId="0" applyFont="1"/>
    <xf numFmtId="0" fontId="11" fillId="0" borderId="9" xfId="0" applyFont="1" applyBorder="1"/>
    <xf numFmtId="0" fontId="0" fillId="0" borderId="10" xfId="0" applyBorder="1"/>
    <xf numFmtId="0" fontId="0" fillId="0" borderId="1" xfId="0" applyBorder="1" applyAlignment="1">
      <alignment horizontal="right"/>
    </xf>
    <xf numFmtId="0" fontId="4" fillId="0" borderId="1" xfId="0" applyFont="1" applyBorder="1" applyAlignment="1" applyProtection="1">
      <alignment horizontal="center"/>
      <protection locked="0"/>
    </xf>
    <xf numFmtId="0" fontId="0" fillId="0" borderId="1" xfId="0" applyBorder="1"/>
    <xf numFmtId="0" fontId="11" fillId="0" borderId="1" xfId="0" applyFont="1" applyBorder="1"/>
    <xf numFmtId="0" fontId="11" fillId="0" borderId="11" xfId="0" applyFont="1" applyBorder="1"/>
    <xf numFmtId="0" fontId="8" fillId="0" borderId="2" xfId="0" applyFont="1" applyBorder="1" applyAlignment="1">
      <alignment horizontal="left"/>
    </xf>
    <xf numFmtId="1" fontId="0" fillId="0" borderId="3" xfId="0" applyNumberFormat="1" applyBorder="1" applyAlignment="1">
      <alignment horizontal="center"/>
    </xf>
    <xf numFmtId="164" fontId="0" fillId="0" borderId="4" xfId="0" applyNumberFormat="1" applyBorder="1" applyAlignment="1">
      <alignment horizontal="center"/>
    </xf>
    <xf numFmtId="1" fontId="11" fillId="0" borderId="8" xfId="0" applyNumberFormat="1" applyFont="1" applyBorder="1" applyAlignment="1">
      <alignment horizontal="center"/>
    </xf>
    <xf numFmtId="1" fontId="0" fillId="0" borderId="0" xfId="0" applyNumberFormat="1" applyAlignment="1">
      <alignment horizontal="center"/>
    </xf>
    <xf numFmtId="164" fontId="0" fillId="0" borderId="9" xfId="0" applyNumberFormat="1" applyBorder="1" applyAlignment="1">
      <alignment horizontal="center"/>
    </xf>
    <xf numFmtId="0" fontId="13" fillId="0" borderId="0" xfId="0" applyFont="1"/>
    <xf numFmtId="1" fontId="4" fillId="0" borderId="12" xfId="0" applyNumberFormat="1" applyFont="1" applyBorder="1" applyAlignment="1" applyProtection="1">
      <alignment horizontal="center"/>
      <protection locked="0"/>
    </xf>
    <xf numFmtId="0" fontId="11" fillId="0" borderId="0" xfId="0" applyFont="1" applyAlignment="1">
      <alignment horizontal="left"/>
    </xf>
    <xf numFmtId="0" fontId="0" fillId="0" borderId="9" xfId="0" applyBorder="1"/>
    <xf numFmtId="1" fontId="8" fillId="0" borderId="8" xfId="0" applyNumberFormat="1" applyFont="1" applyBorder="1" applyAlignment="1">
      <alignment horizontal="center"/>
    </xf>
    <xf numFmtId="1" fontId="0" fillId="0" borderId="0" xfId="0" applyNumberFormat="1"/>
    <xf numFmtId="1" fontId="11" fillId="0" borderId="13" xfId="0" applyNumberFormat="1"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165" fontId="11" fillId="0" borderId="16" xfId="0" applyNumberFormat="1" applyFont="1" applyBorder="1" applyAlignment="1">
      <alignment horizontal="center"/>
    </xf>
    <xf numFmtId="2" fontId="4" fillId="0" borderId="2" xfId="0" applyNumberFormat="1" applyFont="1" applyBorder="1" applyAlignment="1" applyProtection="1">
      <alignment horizontal="center"/>
      <protection locked="0"/>
    </xf>
    <xf numFmtId="2" fontId="4" fillId="0" borderId="3" xfId="0" applyNumberFormat="1" applyFont="1" applyBorder="1" applyAlignment="1" applyProtection="1">
      <alignment horizontal="center"/>
      <protection locked="0"/>
    </xf>
    <xf numFmtId="2" fontId="4" fillId="0" borderId="4" xfId="0" applyNumberFormat="1" applyFont="1" applyBorder="1" applyAlignment="1" applyProtection="1">
      <alignment horizontal="center"/>
      <protection locked="0"/>
    </xf>
    <xf numFmtId="165" fontId="8" fillId="0" borderId="10" xfId="0" applyNumberFormat="1" applyFont="1" applyBorder="1" applyAlignment="1">
      <alignment horizontal="center"/>
    </xf>
    <xf numFmtId="2" fontId="8" fillId="0" borderId="1" xfId="0" applyNumberFormat="1" applyFont="1" applyBorder="1" applyAlignment="1">
      <alignment horizontal="center"/>
    </xf>
    <xf numFmtId="0" fontId="0" fillId="0" borderId="11" xfId="0" applyBorder="1"/>
    <xf numFmtId="0" fontId="8" fillId="0" borderId="3" xfId="0" applyFont="1" applyBorder="1" applyAlignment="1">
      <alignment horizontal="left"/>
    </xf>
    <xf numFmtId="0" fontId="0" fillId="0" borderId="4" xfId="0" applyBorder="1"/>
    <xf numFmtId="0" fontId="11" fillId="0" borderId="0" xfId="0" applyFont="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2" fontId="4" fillId="0" borderId="0" xfId="0" applyNumberFormat="1" applyFont="1" applyAlignment="1">
      <alignment horizontal="center"/>
    </xf>
    <xf numFmtId="0" fontId="0" fillId="0" borderId="10" xfId="0" applyBorder="1" applyAlignment="1">
      <alignment horizontal="center"/>
    </xf>
    <xf numFmtId="0" fontId="0" fillId="0" borderId="11" xfId="0" applyBorder="1" applyAlignment="1">
      <alignment horizontal="center"/>
    </xf>
    <xf numFmtId="0" fontId="8" fillId="0" borderId="12" xfId="0" applyFont="1" applyBorder="1" applyAlignment="1">
      <alignment horizontal="left"/>
    </xf>
    <xf numFmtId="0" fontId="0" fillId="0" borderId="5" xfId="0" applyBorder="1" applyAlignment="1">
      <alignment horizontal="center"/>
    </xf>
    <xf numFmtId="2" fontId="11" fillId="0" borderId="6" xfId="0" applyNumberFormat="1" applyFont="1" applyBorder="1" applyAlignment="1">
      <alignment horizontal="center"/>
    </xf>
    <xf numFmtId="166" fontId="14" fillId="0" borderId="6" xfId="0" applyNumberFormat="1" applyFont="1" applyBorder="1" applyAlignment="1">
      <alignment horizontal="center"/>
    </xf>
    <xf numFmtId="166" fontId="0" fillId="0" borderId="7" xfId="0" applyNumberFormat="1" applyBorder="1" applyAlignment="1">
      <alignment horizontal="center"/>
    </xf>
    <xf numFmtId="166" fontId="0" fillId="0" borderId="5" xfId="0" applyNumberFormat="1" applyBorder="1" applyAlignment="1">
      <alignment horizontal="center"/>
    </xf>
    <xf numFmtId="1" fontId="0" fillId="0" borderId="7" xfId="0" applyNumberFormat="1" applyBorder="1" applyAlignment="1">
      <alignment horizontal="center"/>
    </xf>
    <xf numFmtId="0" fontId="15" fillId="0" borderId="0" xfId="0" applyFont="1"/>
    <xf numFmtId="2" fontId="0" fillId="0" borderId="0" xfId="0" applyNumberFormat="1" applyAlignment="1">
      <alignment horizontal="center"/>
    </xf>
    <xf numFmtId="166" fontId="14" fillId="0" borderId="0" xfId="0" applyNumberFormat="1" applyFont="1" applyAlignment="1">
      <alignment horizontal="center"/>
    </xf>
    <xf numFmtId="166" fontId="0" fillId="0" borderId="9" xfId="0" applyNumberFormat="1" applyBorder="1" applyAlignment="1">
      <alignment horizontal="center"/>
    </xf>
    <xf numFmtId="166" fontId="0" fillId="0" borderId="8" xfId="0" applyNumberFormat="1" applyBorder="1" applyAlignment="1">
      <alignment horizontal="center"/>
    </xf>
    <xf numFmtId="1" fontId="0" fillId="0" borderId="9" xfId="0" applyNumberFormat="1" applyBorder="1" applyAlignment="1">
      <alignment horizontal="center"/>
    </xf>
    <xf numFmtId="0" fontId="11" fillId="0" borderId="8" xfId="0" applyFont="1" applyBorder="1" applyAlignment="1">
      <alignment horizontal="center"/>
    </xf>
    <xf numFmtId="2" fontId="11" fillId="0" borderId="0" xfId="0" applyNumberFormat="1" applyFont="1" applyAlignment="1">
      <alignment horizontal="center"/>
    </xf>
    <xf numFmtId="166" fontId="8" fillId="0" borderId="12" xfId="0" applyNumberFormat="1" applyFont="1" applyBorder="1" applyAlignment="1">
      <alignment horizontal="center"/>
    </xf>
    <xf numFmtId="2" fontId="0" fillId="0" borderId="1" xfId="0" applyNumberFormat="1" applyBorder="1" applyAlignment="1">
      <alignment horizontal="center"/>
    </xf>
    <xf numFmtId="166" fontId="14" fillId="0" borderId="1" xfId="0" applyNumberFormat="1" applyFont="1" applyBorder="1" applyAlignment="1">
      <alignment horizontal="center"/>
    </xf>
    <xf numFmtId="166" fontId="16" fillId="0" borderId="11" xfId="0" applyNumberFormat="1" applyFont="1" applyBorder="1" applyAlignment="1">
      <alignment horizontal="center"/>
    </xf>
    <xf numFmtId="166" fontId="0" fillId="0" borderId="10" xfId="0" applyNumberFormat="1" applyBorder="1" applyAlignment="1">
      <alignment horizontal="center"/>
    </xf>
    <xf numFmtId="1" fontId="0" fillId="0" borderId="11" xfId="0" applyNumberFormat="1" applyBorder="1" applyAlignment="1">
      <alignment horizontal="center"/>
    </xf>
    <xf numFmtId="0" fontId="4" fillId="0" borderId="0" xfId="0" applyFont="1" applyAlignment="1">
      <alignment horizontal="left"/>
    </xf>
    <xf numFmtId="0" fontId="13" fillId="0" borderId="0" xfId="0" applyFont="1" applyAlignment="1">
      <alignment horizontal="left"/>
    </xf>
    <xf numFmtId="0" fontId="17" fillId="0" borderId="0" xfId="1" applyFont="1" applyAlignment="1" applyProtection="1">
      <alignment horizontal="center"/>
    </xf>
    <xf numFmtId="165" fontId="8" fillId="0" borderId="0" xfId="0" applyNumberFormat="1" applyFont="1"/>
    <xf numFmtId="1" fontId="11" fillId="0" borderId="0" xfId="0" applyNumberFormat="1" applyFont="1"/>
    <xf numFmtId="165" fontId="18" fillId="0" borderId="0" xfId="0" applyNumberFormat="1" applyFont="1"/>
    <xf numFmtId="1" fontId="15" fillId="0" borderId="0" xfId="0" applyNumberFormat="1" applyFont="1"/>
    <xf numFmtId="0" fontId="0" fillId="0" borderId="0" xfId="0" applyAlignment="1">
      <alignment horizontal="left"/>
    </xf>
    <xf numFmtId="0" fontId="3" fillId="0" borderId="1" xfId="0" applyFont="1" applyBorder="1" applyProtection="1">
      <protection locked="0"/>
    </xf>
    <xf numFmtId="0" fontId="4" fillId="0" borderId="1" xfId="0" applyFont="1" applyBorder="1" applyProtection="1">
      <protection locked="0"/>
    </xf>
  </cellXfs>
  <cellStyles count="2">
    <cellStyle name="Hyperlink" xfId="1" builtinId="8"/>
    <cellStyle name="Normal" xfId="0" builtinId="0"/>
  </cellStyles>
  <dxfs count="8">
    <dxf>
      <font>
        <b/>
        <i val="0"/>
        <condense val="0"/>
        <extend val="0"/>
        <color indexed="12"/>
      </font>
      <fill>
        <patternFill patternType="none">
          <bgColor indexed="65"/>
        </patternFill>
      </fill>
      <border>
        <left style="thin">
          <color indexed="12"/>
        </left>
        <right style="thin">
          <color indexed="12"/>
        </right>
        <top style="thin">
          <color indexed="12"/>
        </top>
        <bottom style="thin">
          <color indexed="12"/>
        </bottom>
      </border>
    </dxf>
    <dxf>
      <font>
        <b/>
        <i val="0"/>
        <condense val="0"/>
        <extend val="0"/>
      </font>
    </dxf>
    <dxf>
      <font>
        <b/>
        <i val="0"/>
        <condense val="0"/>
        <extend val="0"/>
        <color indexed="12"/>
      </font>
      <fill>
        <patternFill patternType="none">
          <bgColor indexed="65"/>
        </patternFill>
      </fill>
      <border>
        <left style="thin">
          <color indexed="12"/>
        </left>
        <right style="thin">
          <color indexed="12"/>
        </right>
        <top style="thin">
          <color indexed="12"/>
        </top>
        <bottom style="thin">
          <color indexed="12"/>
        </bottom>
      </border>
    </dxf>
    <dxf>
      <font>
        <b/>
        <i val="0"/>
        <condense val="0"/>
        <extend val="0"/>
      </font>
    </dxf>
    <dxf>
      <font>
        <b/>
        <i val="0"/>
        <condense val="0"/>
        <extend val="0"/>
        <color indexed="12"/>
      </font>
      <fill>
        <patternFill patternType="none">
          <bgColor indexed="65"/>
        </patternFill>
      </fill>
      <border>
        <left style="thin">
          <color indexed="12"/>
        </left>
        <right style="thin">
          <color indexed="12"/>
        </right>
        <top style="thin">
          <color indexed="12"/>
        </top>
        <bottom style="thin">
          <color indexed="12"/>
        </bottom>
      </border>
    </dxf>
    <dxf>
      <font>
        <b/>
        <i val="0"/>
        <condense val="0"/>
        <extend val="0"/>
      </font>
    </dxf>
    <dxf>
      <font>
        <b/>
        <i val="0"/>
        <condense val="0"/>
        <extend val="0"/>
        <color indexed="12"/>
      </font>
      <fill>
        <patternFill patternType="none">
          <bgColor indexed="65"/>
        </patternFill>
      </fill>
      <border>
        <left style="thin">
          <color indexed="12"/>
        </left>
        <right style="thin">
          <color indexed="12"/>
        </right>
        <top style="thin">
          <color indexed="12"/>
        </top>
        <bottom style="thin">
          <color indexed="12"/>
        </bottom>
      </border>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10-Yr Post-Development Detention Storage Volume
 @ 5-Yr Pre-Development Release Rate</a:t>
            </a:r>
          </a:p>
        </c:rich>
      </c:tx>
      <c:layout>
        <c:manualLayout>
          <c:xMode val="edge"/>
          <c:yMode val="edge"/>
          <c:x val="0.15120320011544949"/>
          <c:y val="3.5398230088495575E-2"/>
        </c:manualLayout>
      </c:layout>
      <c:overlay val="0"/>
      <c:spPr>
        <a:noFill/>
        <a:ln w="25400">
          <a:noFill/>
        </a:ln>
      </c:spPr>
    </c:title>
    <c:autoTitleDeleted val="0"/>
    <c:plotArea>
      <c:layout>
        <c:manualLayout>
          <c:layoutTarget val="inner"/>
          <c:xMode val="edge"/>
          <c:yMode val="edge"/>
          <c:x val="0.12542984265268212"/>
          <c:y val="0.19690297392930392"/>
          <c:w val="0.8024073495726376"/>
          <c:h val="0.62389481627037868"/>
        </c:manualLayout>
      </c:layout>
      <c:scatterChart>
        <c:scatterStyle val="smoothMarker"/>
        <c:varyColors val="0"/>
        <c:ser>
          <c:idx val="0"/>
          <c:order val="0"/>
          <c:tx>
            <c:v>10 Year Det.</c:v>
          </c:tx>
          <c:spPr>
            <a:ln w="25400">
              <a:solidFill>
                <a:srgbClr val="0000FF"/>
              </a:solidFill>
              <a:prstDash val="solid"/>
            </a:ln>
          </c:spPr>
          <c:marker>
            <c:symbol val="diamond"/>
            <c:size val="5"/>
            <c:spPr>
              <a:solidFill>
                <a:srgbClr val="FFFFFF"/>
              </a:solidFill>
              <a:ln>
                <a:solidFill>
                  <a:srgbClr val="0000FF"/>
                </a:solidFill>
                <a:prstDash val="solid"/>
              </a:ln>
            </c:spPr>
          </c:marker>
          <c:xVal>
            <c:numRef>
              <c:f>'[1]10 Vol @ 5 Rel'!$B$26:$B$42</c:f>
              <c:numCache>
                <c:formatCode>General</c:formatCode>
                <c:ptCount val="17"/>
                <c:pt idx="0">
                  <c:v>1440</c:v>
                </c:pt>
                <c:pt idx="1">
                  <c:v>1200</c:v>
                </c:pt>
                <c:pt idx="2">
                  <c:v>960</c:v>
                </c:pt>
                <c:pt idx="3">
                  <c:v>720</c:v>
                </c:pt>
                <c:pt idx="4">
                  <c:v>480</c:v>
                </c:pt>
                <c:pt idx="5">
                  <c:v>360</c:v>
                </c:pt>
                <c:pt idx="6">
                  <c:v>240</c:v>
                </c:pt>
                <c:pt idx="7">
                  <c:v>180</c:v>
                </c:pt>
                <c:pt idx="8">
                  <c:v>120</c:v>
                </c:pt>
                <c:pt idx="9">
                  <c:v>90</c:v>
                </c:pt>
                <c:pt idx="10">
                  <c:v>60</c:v>
                </c:pt>
                <c:pt idx="11">
                  <c:v>45</c:v>
                </c:pt>
                <c:pt idx="12">
                  <c:v>30</c:v>
                </c:pt>
                <c:pt idx="13">
                  <c:v>20</c:v>
                </c:pt>
                <c:pt idx="14">
                  <c:v>15</c:v>
                </c:pt>
                <c:pt idx="15">
                  <c:v>10</c:v>
                </c:pt>
                <c:pt idx="16">
                  <c:v>5</c:v>
                </c:pt>
              </c:numCache>
            </c:numRef>
          </c:xVal>
          <c:yVal>
            <c:numRef>
              <c:f>'[1]10 Vol @ 5 Rel'!$G$26:$G$42</c:f>
              <c:numCache>
                <c:formatCode>General</c:formatCode>
                <c:ptCount val="17"/>
                <c:pt idx="0">
                  <c:v>-1776.4861300354039</c:v>
                </c:pt>
                <c:pt idx="1">
                  <c:v>-1273.552054746463</c:v>
                </c:pt>
                <c:pt idx="2">
                  <c:v>-798.55839821004849</c:v>
                </c:pt>
                <c:pt idx="3">
                  <c:v>-362.12401143812383</c:v>
                </c:pt>
                <c:pt idx="4">
                  <c:v>15.537913680529702</c:v>
                </c:pt>
                <c:pt idx="5">
                  <c:v>169.37961707958365</c:v>
                </c:pt>
                <c:pt idx="6">
                  <c:v>284.07368517155129</c:v>
                </c:pt>
                <c:pt idx="7">
                  <c:v>318.11479125840992</c:v>
                </c:pt>
                <c:pt idx="8">
                  <c:v>326.08012466149148</c:v>
                </c:pt>
                <c:pt idx="9">
                  <c:v>314.53899088620994</c:v>
                </c:pt>
                <c:pt idx="10">
                  <c:v>285.62909611879411</c:v>
                </c:pt>
                <c:pt idx="11">
                  <c:v>260.83393050104502</c:v>
                </c:pt>
                <c:pt idx="12">
                  <c:v>224.46964046806568</c:v>
                </c:pt>
                <c:pt idx="13">
                  <c:v>189.52636678749218</c:v>
                </c:pt>
                <c:pt idx="14">
                  <c:v>166.6243028022383</c:v>
                </c:pt>
                <c:pt idx="15">
                  <c:v>137.64642050774026</c:v>
                </c:pt>
                <c:pt idx="16">
                  <c:v>97.387222719946337</c:v>
                </c:pt>
              </c:numCache>
            </c:numRef>
          </c:yVal>
          <c:smooth val="1"/>
          <c:extLst>
            <c:ext xmlns:c16="http://schemas.microsoft.com/office/drawing/2014/chart" uri="{C3380CC4-5D6E-409C-BE32-E72D297353CC}">
              <c16:uniqueId val="{00000000-B5EE-49DB-B4FB-C007D50AC9DB}"/>
            </c:ext>
          </c:extLst>
        </c:ser>
        <c:dLbls>
          <c:showLegendKey val="0"/>
          <c:showVal val="0"/>
          <c:showCatName val="0"/>
          <c:showSerName val="0"/>
          <c:showPercent val="0"/>
          <c:showBubbleSize val="0"/>
        </c:dLbls>
        <c:axId val="1221046047"/>
        <c:axId val="1"/>
      </c:scatterChart>
      <c:valAx>
        <c:axId val="1221046047"/>
        <c:scaling>
          <c:logBase val="10"/>
          <c:orientation val="minMax"/>
          <c:max val="10000"/>
          <c:min val="1"/>
        </c:scaling>
        <c:delete val="0"/>
        <c:axPos val="b"/>
        <c:majorGridlines>
          <c:spPr>
            <a:ln w="12700">
              <a:solidFill>
                <a:srgbClr val="993366"/>
              </a:solidFill>
              <a:prstDash val="solid"/>
            </a:ln>
          </c:spPr>
        </c:majorGridlines>
        <c:minorGridlines>
          <c:spPr>
            <a:ln w="12700">
              <a:solidFill>
                <a:srgbClr val="993366"/>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Duration (Min)</a:t>
                </a:r>
              </a:p>
            </c:rich>
          </c:tx>
          <c:layout>
            <c:manualLayout>
              <c:xMode val="edge"/>
              <c:yMode val="edge"/>
              <c:x val="0.43642701878759999"/>
              <c:y val="0.88938198267252"/>
            </c:manualLayout>
          </c:layout>
          <c:overlay val="0"/>
          <c:spPr>
            <a:noFill/>
            <a:ln w="25400">
              <a:noFill/>
            </a:ln>
          </c:spPr>
        </c:title>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0"/>
        <c:crossBetween val="midCat"/>
        <c:majorUnit val="10"/>
        <c:minorUnit val="10"/>
      </c:valAx>
      <c:valAx>
        <c:axId val="1"/>
        <c:scaling>
          <c:orientation val="minMax"/>
          <c:min val="0"/>
        </c:scaling>
        <c:delete val="0"/>
        <c:axPos val="l"/>
        <c:majorGridlines>
          <c:spPr>
            <a:ln w="12700">
              <a:solidFill>
                <a:srgbClr val="993366"/>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Storage Volume (CF)</a:t>
                </a:r>
              </a:p>
            </c:rich>
          </c:tx>
          <c:layout>
            <c:manualLayout>
              <c:xMode val="edge"/>
              <c:yMode val="edge"/>
              <c:x val="2.7491408934707903E-2"/>
              <c:y val="0.34513332404245933"/>
            </c:manualLayout>
          </c:layout>
          <c:overlay val="0"/>
          <c:spPr>
            <a:noFill/>
            <a:ln w="25400">
              <a:noFill/>
            </a:ln>
          </c:spPr>
        </c:title>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1046047"/>
        <c:crossesAt val="1"/>
        <c:crossBetween val="midCat"/>
      </c:valAx>
      <c:spPr>
        <a:blipFill dpi="0" rotWithShape="0">
          <a:blip xmlns:r="http://schemas.openxmlformats.org/officeDocument/2006/relationships" r:embed="rId1"/>
          <a:srcRect/>
          <a:tile tx="0" ty="0" sx="100000" sy="100000" flip="none" algn="tl"/>
        </a:blipFill>
        <a:ln w="25400">
          <a:solidFill>
            <a:srgbClr val="808080"/>
          </a:solidFill>
          <a:prstDash val="solid"/>
        </a:ln>
      </c:spPr>
    </c:plotArea>
    <c:plotVisOnly val="1"/>
    <c:dispBlanksAs val="gap"/>
    <c:showDLblsOverMax val="0"/>
  </c:chart>
  <c:spPr>
    <a:blipFill dpi="0" rotWithShape="0">
      <a:blip xmlns:r="http://schemas.openxmlformats.org/officeDocument/2006/relationships" r:embed="rId2"/>
      <a:srcRect/>
      <a:tile tx="0" ty="0" sx="100000" sy="100000" flip="none" algn="tl"/>
    </a:blipFill>
    <a:ln w="38100">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10-Yr Post-Development Detention Storage Volume
 @ 5-Yr Pre-Development Release Rate</a:t>
            </a:r>
          </a:p>
        </c:rich>
      </c:tx>
      <c:layout>
        <c:manualLayout>
          <c:xMode val="edge"/>
          <c:yMode val="edge"/>
          <c:x val="0.15120320011544949"/>
          <c:y val="3.5398230088495575E-2"/>
        </c:manualLayout>
      </c:layout>
      <c:overlay val="0"/>
      <c:spPr>
        <a:noFill/>
        <a:ln w="25400">
          <a:noFill/>
        </a:ln>
      </c:spPr>
    </c:title>
    <c:autoTitleDeleted val="0"/>
    <c:plotArea>
      <c:layout>
        <c:manualLayout>
          <c:layoutTarget val="inner"/>
          <c:xMode val="edge"/>
          <c:yMode val="edge"/>
          <c:x val="0.12542984265268212"/>
          <c:y val="0.19690297392930392"/>
          <c:w val="0.8024073495726376"/>
          <c:h val="0.62389481627037868"/>
        </c:manualLayout>
      </c:layout>
      <c:scatterChart>
        <c:scatterStyle val="smoothMarker"/>
        <c:varyColors val="0"/>
        <c:ser>
          <c:idx val="0"/>
          <c:order val="0"/>
          <c:tx>
            <c:v>10 Year Det.</c:v>
          </c:tx>
          <c:spPr>
            <a:ln w="25400">
              <a:solidFill>
                <a:srgbClr val="0000FF"/>
              </a:solidFill>
              <a:prstDash val="solid"/>
            </a:ln>
          </c:spPr>
          <c:marker>
            <c:symbol val="diamond"/>
            <c:size val="5"/>
            <c:spPr>
              <a:solidFill>
                <a:srgbClr val="FFFFFF"/>
              </a:solidFill>
              <a:ln>
                <a:solidFill>
                  <a:srgbClr val="0000FF"/>
                </a:solidFill>
                <a:prstDash val="solid"/>
              </a:ln>
            </c:spPr>
          </c:marker>
          <c:xVal>
            <c:numRef>
              <c:f>'[1]10 Vol @ 5 Rel'!$B$26:$B$42</c:f>
              <c:numCache>
                <c:formatCode>General</c:formatCode>
                <c:ptCount val="17"/>
                <c:pt idx="0">
                  <c:v>1440</c:v>
                </c:pt>
                <c:pt idx="1">
                  <c:v>1200</c:v>
                </c:pt>
                <c:pt idx="2">
                  <c:v>960</c:v>
                </c:pt>
                <c:pt idx="3">
                  <c:v>720</c:v>
                </c:pt>
                <c:pt idx="4">
                  <c:v>480</c:v>
                </c:pt>
                <c:pt idx="5">
                  <c:v>360</c:v>
                </c:pt>
                <c:pt idx="6">
                  <c:v>240</c:v>
                </c:pt>
                <c:pt idx="7">
                  <c:v>180</c:v>
                </c:pt>
                <c:pt idx="8">
                  <c:v>120</c:v>
                </c:pt>
                <c:pt idx="9">
                  <c:v>90</c:v>
                </c:pt>
                <c:pt idx="10">
                  <c:v>60</c:v>
                </c:pt>
                <c:pt idx="11">
                  <c:v>45</c:v>
                </c:pt>
                <c:pt idx="12">
                  <c:v>30</c:v>
                </c:pt>
                <c:pt idx="13">
                  <c:v>20</c:v>
                </c:pt>
                <c:pt idx="14">
                  <c:v>15</c:v>
                </c:pt>
                <c:pt idx="15">
                  <c:v>10</c:v>
                </c:pt>
                <c:pt idx="16">
                  <c:v>5</c:v>
                </c:pt>
              </c:numCache>
            </c:numRef>
          </c:xVal>
          <c:yVal>
            <c:numRef>
              <c:f>'[1]10 Vol @ 5 Rel'!$G$26:$G$42</c:f>
              <c:numCache>
                <c:formatCode>General</c:formatCode>
                <c:ptCount val="17"/>
                <c:pt idx="0">
                  <c:v>-1776.4861300354039</c:v>
                </c:pt>
                <c:pt idx="1">
                  <c:v>-1273.552054746463</c:v>
                </c:pt>
                <c:pt idx="2">
                  <c:v>-798.55839821004849</c:v>
                </c:pt>
                <c:pt idx="3">
                  <c:v>-362.12401143812383</c:v>
                </c:pt>
                <c:pt idx="4">
                  <c:v>15.537913680529702</c:v>
                </c:pt>
                <c:pt idx="5">
                  <c:v>169.37961707958365</c:v>
                </c:pt>
                <c:pt idx="6">
                  <c:v>284.07368517155129</c:v>
                </c:pt>
                <c:pt idx="7">
                  <c:v>318.11479125840992</c:v>
                </c:pt>
                <c:pt idx="8">
                  <c:v>326.08012466149148</c:v>
                </c:pt>
                <c:pt idx="9">
                  <c:v>314.53899088620994</c:v>
                </c:pt>
                <c:pt idx="10">
                  <c:v>285.62909611879411</c:v>
                </c:pt>
                <c:pt idx="11">
                  <c:v>260.83393050104502</c:v>
                </c:pt>
                <c:pt idx="12">
                  <c:v>224.46964046806568</c:v>
                </c:pt>
                <c:pt idx="13">
                  <c:v>189.52636678749218</c:v>
                </c:pt>
                <c:pt idx="14">
                  <c:v>166.6243028022383</c:v>
                </c:pt>
                <c:pt idx="15">
                  <c:v>137.64642050774026</c:v>
                </c:pt>
                <c:pt idx="16">
                  <c:v>97.387222719946337</c:v>
                </c:pt>
              </c:numCache>
            </c:numRef>
          </c:yVal>
          <c:smooth val="1"/>
          <c:extLst>
            <c:ext xmlns:c16="http://schemas.microsoft.com/office/drawing/2014/chart" uri="{C3380CC4-5D6E-409C-BE32-E72D297353CC}">
              <c16:uniqueId val="{00000000-95D6-41E0-BC41-B5E00157966B}"/>
            </c:ext>
          </c:extLst>
        </c:ser>
        <c:dLbls>
          <c:showLegendKey val="0"/>
          <c:showVal val="0"/>
          <c:showCatName val="0"/>
          <c:showSerName val="0"/>
          <c:showPercent val="0"/>
          <c:showBubbleSize val="0"/>
        </c:dLbls>
        <c:axId val="1221046047"/>
        <c:axId val="1"/>
      </c:scatterChart>
      <c:valAx>
        <c:axId val="1221046047"/>
        <c:scaling>
          <c:logBase val="10"/>
          <c:orientation val="minMax"/>
          <c:max val="10000"/>
          <c:min val="1"/>
        </c:scaling>
        <c:delete val="0"/>
        <c:axPos val="b"/>
        <c:majorGridlines>
          <c:spPr>
            <a:ln w="12700">
              <a:solidFill>
                <a:srgbClr val="993366"/>
              </a:solidFill>
              <a:prstDash val="solid"/>
            </a:ln>
          </c:spPr>
        </c:majorGridlines>
        <c:minorGridlines>
          <c:spPr>
            <a:ln w="12700">
              <a:solidFill>
                <a:srgbClr val="993366"/>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Duration (Min)</a:t>
                </a:r>
              </a:p>
            </c:rich>
          </c:tx>
          <c:layout>
            <c:manualLayout>
              <c:xMode val="edge"/>
              <c:yMode val="edge"/>
              <c:x val="0.43642701878759999"/>
              <c:y val="0.88938198267252"/>
            </c:manualLayout>
          </c:layout>
          <c:overlay val="0"/>
          <c:spPr>
            <a:noFill/>
            <a:ln w="25400">
              <a:noFill/>
            </a:ln>
          </c:spPr>
        </c:title>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0"/>
        <c:crossBetween val="midCat"/>
        <c:majorUnit val="10"/>
        <c:minorUnit val="10"/>
      </c:valAx>
      <c:valAx>
        <c:axId val="1"/>
        <c:scaling>
          <c:orientation val="minMax"/>
          <c:min val="0"/>
        </c:scaling>
        <c:delete val="0"/>
        <c:axPos val="l"/>
        <c:majorGridlines>
          <c:spPr>
            <a:ln w="12700">
              <a:solidFill>
                <a:srgbClr val="993366"/>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Storage Volume (CF)</a:t>
                </a:r>
              </a:p>
            </c:rich>
          </c:tx>
          <c:layout>
            <c:manualLayout>
              <c:xMode val="edge"/>
              <c:yMode val="edge"/>
              <c:x val="2.7491408934707903E-2"/>
              <c:y val="0.34513332404245933"/>
            </c:manualLayout>
          </c:layout>
          <c:overlay val="0"/>
          <c:spPr>
            <a:noFill/>
            <a:ln w="25400">
              <a:noFill/>
            </a:ln>
          </c:spPr>
        </c:title>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1046047"/>
        <c:crossesAt val="1"/>
        <c:crossBetween val="midCat"/>
      </c:valAx>
      <c:spPr>
        <a:blipFill dpi="0" rotWithShape="0">
          <a:blip xmlns:r="http://schemas.openxmlformats.org/officeDocument/2006/relationships" r:embed="rId1"/>
          <a:srcRect/>
          <a:tile tx="0" ty="0" sx="100000" sy="100000" flip="none" algn="tl"/>
        </a:blipFill>
        <a:ln w="25400">
          <a:solidFill>
            <a:srgbClr val="808080"/>
          </a:solidFill>
          <a:prstDash val="solid"/>
        </a:ln>
      </c:spPr>
    </c:plotArea>
    <c:plotVisOnly val="1"/>
    <c:dispBlanksAs val="gap"/>
    <c:showDLblsOverMax val="0"/>
  </c:chart>
  <c:spPr>
    <a:blipFill dpi="0" rotWithShape="0">
      <a:blip xmlns:r="http://schemas.openxmlformats.org/officeDocument/2006/relationships" r:embed="rId2"/>
      <a:srcRect/>
      <a:tile tx="0" ty="0" sx="100000" sy="100000" flip="none" algn="tl"/>
    </a:blipFill>
    <a:ln w="38100">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25-Yr Post-Development Detention Storage Volume
 @ 10-Yr Pre-Development Release Rate</a:t>
            </a:r>
          </a:p>
        </c:rich>
      </c:tx>
      <c:layout>
        <c:manualLayout>
          <c:xMode val="edge"/>
          <c:yMode val="edge"/>
          <c:x val="0.15120320011544949"/>
          <c:y val="3.5398230088495575E-2"/>
        </c:manualLayout>
      </c:layout>
      <c:overlay val="0"/>
      <c:spPr>
        <a:noFill/>
        <a:ln w="25400">
          <a:noFill/>
        </a:ln>
      </c:spPr>
    </c:title>
    <c:autoTitleDeleted val="0"/>
    <c:plotArea>
      <c:layout>
        <c:manualLayout>
          <c:layoutTarget val="inner"/>
          <c:xMode val="edge"/>
          <c:yMode val="edge"/>
          <c:x val="0.12714805967532161"/>
          <c:y val="0.21238972468778852"/>
          <c:w val="0.79725269850471914"/>
          <c:h val="0.60398327958089848"/>
        </c:manualLayout>
      </c:layout>
      <c:scatterChart>
        <c:scatterStyle val="smoothMarker"/>
        <c:varyColors val="0"/>
        <c:ser>
          <c:idx val="0"/>
          <c:order val="0"/>
          <c:tx>
            <c:v>10 Year Det.</c:v>
          </c:tx>
          <c:spPr>
            <a:ln w="25400">
              <a:solidFill>
                <a:srgbClr val="0000FF"/>
              </a:solidFill>
              <a:prstDash val="solid"/>
            </a:ln>
          </c:spPr>
          <c:marker>
            <c:symbol val="diamond"/>
            <c:size val="5"/>
            <c:spPr>
              <a:solidFill>
                <a:srgbClr val="FFFFFF"/>
              </a:solidFill>
              <a:ln>
                <a:solidFill>
                  <a:srgbClr val="0000FF"/>
                </a:solidFill>
                <a:prstDash val="solid"/>
              </a:ln>
            </c:spPr>
          </c:marker>
          <c:xVal>
            <c:numRef>
              <c:f>'[1]25 Vol @ 10 Rel'!$B$26:$B$42</c:f>
              <c:numCache>
                <c:formatCode>General</c:formatCode>
                <c:ptCount val="17"/>
                <c:pt idx="0">
                  <c:v>1440</c:v>
                </c:pt>
                <c:pt idx="1">
                  <c:v>1200</c:v>
                </c:pt>
                <c:pt idx="2">
                  <c:v>960</c:v>
                </c:pt>
                <c:pt idx="3">
                  <c:v>720</c:v>
                </c:pt>
                <c:pt idx="4">
                  <c:v>480</c:v>
                </c:pt>
                <c:pt idx="5">
                  <c:v>360</c:v>
                </c:pt>
                <c:pt idx="6">
                  <c:v>240</c:v>
                </c:pt>
                <c:pt idx="7">
                  <c:v>180</c:v>
                </c:pt>
                <c:pt idx="8">
                  <c:v>120</c:v>
                </c:pt>
                <c:pt idx="9">
                  <c:v>90</c:v>
                </c:pt>
                <c:pt idx="10">
                  <c:v>60</c:v>
                </c:pt>
                <c:pt idx="11">
                  <c:v>45</c:v>
                </c:pt>
                <c:pt idx="12">
                  <c:v>30</c:v>
                </c:pt>
                <c:pt idx="13">
                  <c:v>20</c:v>
                </c:pt>
                <c:pt idx="14">
                  <c:v>15</c:v>
                </c:pt>
                <c:pt idx="15">
                  <c:v>10</c:v>
                </c:pt>
                <c:pt idx="16">
                  <c:v>5</c:v>
                </c:pt>
              </c:numCache>
            </c:numRef>
          </c:xVal>
          <c:yVal>
            <c:numRef>
              <c:f>'[1]25 Vol @ 10 Rel'!$G$26:$G$42</c:f>
              <c:numCache>
                <c:formatCode>General</c:formatCode>
                <c:ptCount val="17"/>
                <c:pt idx="0">
                  <c:v>-2015.4492973587398</c:v>
                </c:pt>
                <c:pt idx="1">
                  <c:v>-1431.3174167926354</c:v>
                </c:pt>
                <c:pt idx="2">
                  <c:v>-880.71403872956216</c:v>
                </c:pt>
                <c:pt idx="3">
                  <c:v>-376.38178438387649</c:v>
                </c:pt>
                <c:pt idx="4">
                  <c:v>57.423515977884314</c:v>
                </c:pt>
                <c:pt idx="5">
                  <c:v>232.33905516643662</c:v>
                </c:pt>
                <c:pt idx="6">
                  <c:v>360.27743198648528</c:v>
                </c:pt>
                <c:pt idx="7">
                  <c:v>396.27950684556004</c:v>
                </c:pt>
                <c:pt idx="8">
                  <c:v>400.9906544841017</c:v>
                </c:pt>
                <c:pt idx="9">
                  <c:v>384.71766773118583</c:v>
                </c:pt>
                <c:pt idx="10">
                  <c:v>347.60216778770888</c:v>
                </c:pt>
                <c:pt idx="11">
                  <c:v>316.63615593512094</c:v>
                </c:pt>
                <c:pt idx="12">
                  <c:v>271.78719478425671</c:v>
                </c:pt>
                <c:pt idx="13">
                  <c:v>229.04739096004266</c:v>
                </c:pt>
                <c:pt idx="14">
                  <c:v>201.16097647397498</c:v>
                </c:pt>
                <c:pt idx="15">
                  <c:v>165.98358001681436</c:v>
                </c:pt>
                <c:pt idx="16">
                  <c:v>117.26860496769859</c:v>
                </c:pt>
              </c:numCache>
            </c:numRef>
          </c:yVal>
          <c:smooth val="1"/>
          <c:extLst>
            <c:ext xmlns:c16="http://schemas.microsoft.com/office/drawing/2014/chart" uri="{C3380CC4-5D6E-409C-BE32-E72D297353CC}">
              <c16:uniqueId val="{00000000-CA21-48F1-957C-C0A790A01141}"/>
            </c:ext>
          </c:extLst>
        </c:ser>
        <c:dLbls>
          <c:showLegendKey val="0"/>
          <c:showVal val="0"/>
          <c:showCatName val="0"/>
          <c:showSerName val="0"/>
          <c:showPercent val="0"/>
          <c:showBubbleSize val="0"/>
        </c:dLbls>
        <c:axId val="1221049375"/>
        <c:axId val="1"/>
      </c:scatterChart>
      <c:valAx>
        <c:axId val="1221049375"/>
        <c:scaling>
          <c:logBase val="10"/>
          <c:orientation val="minMax"/>
          <c:max val="10000"/>
          <c:min val="1"/>
        </c:scaling>
        <c:delete val="0"/>
        <c:axPos val="b"/>
        <c:majorGridlines>
          <c:spPr>
            <a:ln w="12700">
              <a:solidFill>
                <a:srgbClr val="993366"/>
              </a:solidFill>
              <a:prstDash val="solid"/>
            </a:ln>
          </c:spPr>
        </c:majorGridlines>
        <c:minorGridlines>
          <c:spPr>
            <a:ln w="12700">
              <a:solidFill>
                <a:srgbClr val="993366"/>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Duration (Min)</a:t>
                </a:r>
              </a:p>
            </c:rich>
          </c:tx>
          <c:layout>
            <c:manualLayout>
              <c:xMode val="edge"/>
              <c:yMode val="edge"/>
              <c:x val="0.43642701878759999"/>
              <c:y val="0.88495720391145805"/>
            </c:manualLayout>
          </c:layout>
          <c:overlay val="0"/>
          <c:spPr>
            <a:noFill/>
            <a:ln w="25400">
              <a:noFill/>
            </a:ln>
          </c:spPr>
        </c:title>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0"/>
        <c:crossBetween val="midCat"/>
        <c:majorUnit val="10"/>
        <c:minorUnit val="10"/>
      </c:valAx>
      <c:valAx>
        <c:axId val="1"/>
        <c:scaling>
          <c:orientation val="minMax"/>
          <c:min val="0"/>
        </c:scaling>
        <c:delete val="0"/>
        <c:axPos val="l"/>
        <c:majorGridlines>
          <c:spPr>
            <a:ln w="12700">
              <a:solidFill>
                <a:srgbClr val="993366"/>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Storage Volume (CF)</a:t>
                </a:r>
              </a:p>
            </c:rich>
          </c:tx>
          <c:layout>
            <c:manualLayout>
              <c:xMode val="edge"/>
              <c:yMode val="edge"/>
              <c:x val="2.9209621993127148E-2"/>
              <c:y val="0.34955810280352129"/>
            </c:manualLayout>
          </c:layout>
          <c:overlay val="0"/>
          <c:spPr>
            <a:noFill/>
            <a:ln w="25400">
              <a:noFill/>
            </a:ln>
          </c:spPr>
        </c:title>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1049375"/>
        <c:crossesAt val="1"/>
        <c:crossBetween val="midCat"/>
      </c:valAx>
      <c:spPr>
        <a:blipFill dpi="0" rotWithShape="0">
          <a:blip xmlns:r="http://schemas.openxmlformats.org/officeDocument/2006/relationships" r:embed="rId1"/>
          <a:srcRect/>
          <a:tile tx="0" ty="0" sx="100000" sy="100000" flip="none" algn="tl"/>
        </a:blipFill>
        <a:ln w="25400">
          <a:solidFill>
            <a:srgbClr val="808080"/>
          </a:solidFill>
          <a:prstDash val="solid"/>
        </a:ln>
      </c:spPr>
    </c:plotArea>
    <c:plotVisOnly val="1"/>
    <c:dispBlanksAs val="gap"/>
    <c:showDLblsOverMax val="0"/>
  </c:chart>
  <c:spPr>
    <a:blipFill dpi="0" rotWithShape="0">
      <a:blip xmlns:r="http://schemas.openxmlformats.org/officeDocument/2006/relationships" r:embed="rId2"/>
      <a:srcRect/>
      <a:tile tx="0" ty="0" sx="100000" sy="100000" flip="none" algn="tl"/>
    </a:blipFill>
    <a:ln w="38100">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25-Yr Post-Development Detention Storage Volume
 @ 5-Yr Pre-Development Release Rate</a:t>
            </a:r>
          </a:p>
        </c:rich>
      </c:tx>
      <c:layout>
        <c:manualLayout>
          <c:xMode val="edge"/>
          <c:yMode val="edge"/>
          <c:x val="0.15120320011544949"/>
          <c:y val="3.5398230088495575E-2"/>
        </c:manualLayout>
      </c:layout>
      <c:overlay val="0"/>
      <c:spPr>
        <a:noFill/>
        <a:ln w="25400">
          <a:noFill/>
        </a:ln>
      </c:spPr>
    </c:title>
    <c:autoTitleDeleted val="0"/>
    <c:plotArea>
      <c:layout>
        <c:manualLayout>
          <c:layoutTarget val="inner"/>
          <c:xMode val="edge"/>
          <c:yMode val="edge"/>
          <c:x val="0.12886627669796108"/>
          <c:y val="0.22787647544627307"/>
          <c:w val="0.7938162644594402"/>
          <c:h val="0.58407174289141839"/>
        </c:manualLayout>
      </c:layout>
      <c:scatterChart>
        <c:scatterStyle val="smoothMarker"/>
        <c:varyColors val="0"/>
        <c:ser>
          <c:idx val="0"/>
          <c:order val="0"/>
          <c:tx>
            <c:v>10 Year Det.</c:v>
          </c:tx>
          <c:spPr>
            <a:ln w="25400">
              <a:solidFill>
                <a:srgbClr val="0000FF"/>
              </a:solidFill>
              <a:prstDash val="solid"/>
            </a:ln>
          </c:spPr>
          <c:marker>
            <c:symbol val="diamond"/>
            <c:size val="5"/>
            <c:spPr>
              <a:solidFill>
                <a:srgbClr val="FFFFFF"/>
              </a:solidFill>
              <a:ln>
                <a:solidFill>
                  <a:srgbClr val="0000FF"/>
                </a:solidFill>
                <a:prstDash val="solid"/>
              </a:ln>
            </c:spPr>
          </c:marker>
          <c:xVal>
            <c:numRef>
              <c:f>'[1]25 Vol @ 5 Rel'!$B$26:$B$42</c:f>
              <c:numCache>
                <c:formatCode>General</c:formatCode>
                <c:ptCount val="17"/>
                <c:pt idx="0">
                  <c:v>1440</c:v>
                </c:pt>
                <c:pt idx="1">
                  <c:v>1200</c:v>
                </c:pt>
                <c:pt idx="2">
                  <c:v>960</c:v>
                </c:pt>
                <c:pt idx="3">
                  <c:v>720</c:v>
                </c:pt>
                <c:pt idx="4">
                  <c:v>480</c:v>
                </c:pt>
                <c:pt idx="5">
                  <c:v>360</c:v>
                </c:pt>
                <c:pt idx="6">
                  <c:v>240</c:v>
                </c:pt>
                <c:pt idx="7">
                  <c:v>180</c:v>
                </c:pt>
                <c:pt idx="8">
                  <c:v>120</c:v>
                </c:pt>
                <c:pt idx="9">
                  <c:v>90</c:v>
                </c:pt>
                <c:pt idx="10">
                  <c:v>60</c:v>
                </c:pt>
                <c:pt idx="11">
                  <c:v>45</c:v>
                </c:pt>
                <c:pt idx="12">
                  <c:v>30</c:v>
                </c:pt>
                <c:pt idx="13">
                  <c:v>20</c:v>
                </c:pt>
                <c:pt idx="14">
                  <c:v>15</c:v>
                </c:pt>
                <c:pt idx="15">
                  <c:v>10</c:v>
                </c:pt>
                <c:pt idx="16">
                  <c:v>5</c:v>
                </c:pt>
              </c:numCache>
            </c:numRef>
          </c:xVal>
          <c:yVal>
            <c:numRef>
              <c:f>'[1]25 Vol @ 5 Rel'!$G$26:$G$42</c:f>
              <c:numCache>
                <c:formatCode>General</c:formatCode>
                <c:ptCount val="17"/>
                <c:pt idx="0">
                  <c:v>-1142.9438572306553</c:v>
                </c:pt>
                <c:pt idx="1">
                  <c:v>-704.22955001923174</c:v>
                </c:pt>
                <c:pt idx="2">
                  <c:v>-299.04374531083909</c:v>
                </c:pt>
                <c:pt idx="3">
                  <c:v>59.870935680165758</c:v>
                </c:pt>
                <c:pt idx="4">
                  <c:v>348.25866268724582</c:v>
                </c:pt>
                <c:pt idx="5">
                  <c:v>450.46541519845778</c:v>
                </c:pt>
                <c:pt idx="6">
                  <c:v>505.69500534116605</c:v>
                </c:pt>
                <c:pt idx="7">
                  <c:v>505.34268686157066</c:v>
                </c:pt>
                <c:pt idx="8">
                  <c:v>473.69944116144211</c:v>
                </c:pt>
                <c:pt idx="9">
                  <c:v>439.24925773919114</c:v>
                </c:pt>
                <c:pt idx="10">
                  <c:v>383.95656112637909</c:v>
                </c:pt>
                <c:pt idx="11">
                  <c:v>343.90195093912359</c:v>
                </c:pt>
                <c:pt idx="12">
                  <c:v>289.96439145359176</c:v>
                </c:pt>
                <c:pt idx="13">
                  <c:v>241.16552207293273</c:v>
                </c:pt>
                <c:pt idx="14">
                  <c:v>210.24957480864256</c:v>
                </c:pt>
                <c:pt idx="15">
                  <c:v>172.04264557325939</c:v>
                </c:pt>
                <c:pt idx="16">
                  <c:v>120.29813774592112</c:v>
                </c:pt>
              </c:numCache>
            </c:numRef>
          </c:yVal>
          <c:smooth val="1"/>
          <c:extLst>
            <c:ext xmlns:c16="http://schemas.microsoft.com/office/drawing/2014/chart" uri="{C3380CC4-5D6E-409C-BE32-E72D297353CC}">
              <c16:uniqueId val="{00000000-2512-4E32-95F6-F7885950F55D}"/>
            </c:ext>
          </c:extLst>
        </c:ser>
        <c:dLbls>
          <c:showLegendKey val="0"/>
          <c:showVal val="0"/>
          <c:showCatName val="0"/>
          <c:showSerName val="0"/>
          <c:showPercent val="0"/>
          <c:showBubbleSize val="0"/>
        </c:dLbls>
        <c:axId val="1221017871"/>
        <c:axId val="1"/>
      </c:scatterChart>
      <c:valAx>
        <c:axId val="1221017871"/>
        <c:scaling>
          <c:logBase val="10"/>
          <c:orientation val="minMax"/>
          <c:max val="10000"/>
          <c:min val="1"/>
        </c:scaling>
        <c:delete val="0"/>
        <c:axPos val="b"/>
        <c:majorGridlines>
          <c:spPr>
            <a:ln w="12700">
              <a:solidFill>
                <a:srgbClr val="993366"/>
              </a:solidFill>
              <a:prstDash val="solid"/>
            </a:ln>
          </c:spPr>
        </c:majorGridlines>
        <c:minorGridlines>
          <c:spPr>
            <a:ln w="12700">
              <a:solidFill>
                <a:srgbClr val="993366"/>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Duration (Min)</a:t>
                </a:r>
              </a:p>
            </c:rich>
          </c:tx>
          <c:layout>
            <c:manualLayout>
              <c:xMode val="edge"/>
              <c:yMode val="edge"/>
              <c:x val="0.43642701878759999"/>
              <c:y val="0.88053242515039609"/>
            </c:manualLayout>
          </c:layout>
          <c:overlay val="0"/>
          <c:spPr>
            <a:noFill/>
            <a:ln w="25400">
              <a:noFill/>
            </a:ln>
          </c:spPr>
        </c:title>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At val="0"/>
        <c:crossBetween val="midCat"/>
        <c:majorUnit val="10"/>
        <c:minorUnit val="10"/>
      </c:valAx>
      <c:valAx>
        <c:axId val="1"/>
        <c:scaling>
          <c:orientation val="minMax"/>
          <c:min val="0"/>
        </c:scaling>
        <c:delete val="0"/>
        <c:axPos val="l"/>
        <c:majorGridlines>
          <c:spPr>
            <a:ln w="12700">
              <a:solidFill>
                <a:srgbClr val="993366"/>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Storage Volume (CF)</a:t>
                </a:r>
              </a:p>
            </c:rich>
          </c:tx>
          <c:layout>
            <c:manualLayout>
              <c:xMode val="edge"/>
              <c:yMode val="edge"/>
              <c:x val="3.0927835051546396E-2"/>
              <c:y val="0.35619527094511416"/>
            </c:manualLayout>
          </c:layout>
          <c:overlay val="0"/>
          <c:spPr>
            <a:noFill/>
            <a:ln w="25400">
              <a:noFill/>
            </a:ln>
          </c:spPr>
        </c:title>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21017871"/>
        <c:crossesAt val="1"/>
        <c:crossBetween val="midCat"/>
      </c:valAx>
      <c:spPr>
        <a:blipFill dpi="0" rotWithShape="0">
          <a:blip xmlns:r="http://schemas.openxmlformats.org/officeDocument/2006/relationships" r:embed="rId1"/>
          <a:srcRect/>
          <a:tile tx="0" ty="0" sx="100000" sy="100000" flip="none" algn="tl"/>
        </a:blipFill>
        <a:ln w="25400">
          <a:solidFill>
            <a:srgbClr val="808080"/>
          </a:solidFill>
          <a:prstDash val="solid"/>
        </a:ln>
      </c:spPr>
    </c:plotArea>
    <c:plotVisOnly val="1"/>
    <c:dispBlanksAs val="gap"/>
    <c:showDLblsOverMax val="0"/>
  </c:chart>
  <c:spPr>
    <a:blipFill dpi="0" rotWithShape="0">
      <a:blip xmlns:r="http://schemas.openxmlformats.org/officeDocument/2006/relationships" r:embed="rId2"/>
      <a:srcRect/>
      <a:tile tx="0" ty="0" sx="100000" sy="100000" flip="none" algn="tl"/>
    </a:blipFill>
    <a:ln w="38100">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0</xdr:rowOff>
    </xdr:from>
    <xdr:to>
      <xdr:col>15</xdr:col>
      <xdr:colOff>0</xdr:colOff>
      <xdr:row>22</xdr:row>
      <xdr:rowOff>180975</xdr:rowOff>
    </xdr:to>
    <xdr:graphicFrame macro="">
      <xdr:nvGraphicFramePr>
        <xdr:cNvPr id="2" name="Chart 1">
          <a:extLst>
            <a:ext uri="{FF2B5EF4-FFF2-40B4-BE49-F238E27FC236}">
              <a16:creationId xmlns:a16="http://schemas.microsoft.com/office/drawing/2014/main" id="{5F56098D-FD0B-4538-AFD3-3389608CEBC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3</xdr:row>
      <xdr:rowOff>0</xdr:rowOff>
    </xdr:from>
    <xdr:to>
      <xdr:col>15</xdr:col>
      <xdr:colOff>0</xdr:colOff>
      <xdr:row>22</xdr:row>
      <xdr:rowOff>180975</xdr:rowOff>
    </xdr:to>
    <xdr:graphicFrame macro="">
      <xdr:nvGraphicFramePr>
        <xdr:cNvPr id="2" name="Chart 1">
          <a:extLst>
            <a:ext uri="{FF2B5EF4-FFF2-40B4-BE49-F238E27FC236}">
              <a16:creationId xmlns:a16="http://schemas.microsoft.com/office/drawing/2014/main" id="{343F8EA4-40B9-4BAE-8B2C-C2D2F305498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3</xdr:row>
      <xdr:rowOff>0</xdr:rowOff>
    </xdr:from>
    <xdr:to>
      <xdr:col>15</xdr:col>
      <xdr:colOff>0</xdr:colOff>
      <xdr:row>22</xdr:row>
      <xdr:rowOff>180975</xdr:rowOff>
    </xdr:to>
    <xdr:graphicFrame macro="">
      <xdr:nvGraphicFramePr>
        <xdr:cNvPr id="2" name="Chart 1">
          <a:extLst>
            <a:ext uri="{FF2B5EF4-FFF2-40B4-BE49-F238E27FC236}">
              <a16:creationId xmlns:a16="http://schemas.microsoft.com/office/drawing/2014/main" id="{98DDBBE0-E696-42A8-AB1F-BC399A8F3524}"/>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3</xdr:row>
      <xdr:rowOff>0</xdr:rowOff>
    </xdr:from>
    <xdr:to>
      <xdr:col>15</xdr:col>
      <xdr:colOff>0</xdr:colOff>
      <xdr:row>22</xdr:row>
      <xdr:rowOff>180975</xdr:rowOff>
    </xdr:to>
    <xdr:graphicFrame macro="">
      <xdr:nvGraphicFramePr>
        <xdr:cNvPr id="2" name="Chart 1">
          <a:extLst>
            <a:ext uri="{FF2B5EF4-FFF2-40B4-BE49-F238E27FC236}">
              <a16:creationId xmlns:a16="http://schemas.microsoft.com/office/drawing/2014/main" id="{9D2FC577-3E11-4D2E-BE09-B69F2B5797C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pw204\AppData\Local\Microsoft\Windows\INetCache\Content.Outlook\GKZOFQL8\FigureSWM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Vol @ 10 Rel "/>
      <sheetName val="10 Vol @ 5 Rel"/>
      <sheetName val="25 Vol @ 10 Rel"/>
      <sheetName val="25 Vol @ 5 Rel"/>
    </sheetNames>
    <sheetDataSet>
      <sheetData sheetId="0"/>
      <sheetData sheetId="1">
        <row r="26">
          <cell r="B26">
            <v>1440</v>
          </cell>
          <cell r="G26">
            <v>-1776.4861300354039</v>
          </cell>
        </row>
        <row r="27">
          <cell r="B27">
            <v>1200</v>
          </cell>
          <cell r="G27">
            <v>-1273.552054746463</v>
          </cell>
        </row>
        <row r="28">
          <cell r="B28">
            <v>960</v>
          </cell>
          <cell r="G28">
            <v>-798.55839821004849</v>
          </cell>
        </row>
        <row r="29">
          <cell r="B29">
            <v>720</v>
          </cell>
          <cell r="G29">
            <v>-362.12401143812383</v>
          </cell>
        </row>
        <row r="30">
          <cell r="B30">
            <v>480</v>
          </cell>
          <cell r="G30">
            <v>15.537913680529702</v>
          </cell>
        </row>
        <row r="31">
          <cell r="B31">
            <v>360</v>
          </cell>
          <cell r="G31">
            <v>169.37961707958365</v>
          </cell>
        </row>
        <row r="32">
          <cell r="B32">
            <v>240</v>
          </cell>
          <cell r="G32">
            <v>284.07368517155129</v>
          </cell>
        </row>
        <row r="33">
          <cell r="B33">
            <v>180</v>
          </cell>
          <cell r="G33">
            <v>318.11479125840992</v>
          </cell>
        </row>
        <row r="34">
          <cell r="B34">
            <v>120</v>
          </cell>
          <cell r="G34">
            <v>326.08012466149148</v>
          </cell>
        </row>
        <row r="35">
          <cell r="B35">
            <v>90</v>
          </cell>
          <cell r="G35">
            <v>314.53899088620994</v>
          </cell>
        </row>
        <row r="36">
          <cell r="B36">
            <v>60</v>
          </cell>
          <cell r="G36">
            <v>285.62909611879411</v>
          </cell>
        </row>
        <row r="37">
          <cell r="B37">
            <v>45</v>
          </cell>
          <cell r="G37">
            <v>260.83393050104502</v>
          </cell>
        </row>
        <row r="38">
          <cell r="B38">
            <v>30</v>
          </cell>
          <cell r="G38">
            <v>224.46964046806568</v>
          </cell>
        </row>
        <row r="39">
          <cell r="B39">
            <v>20</v>
          </cell>
          <cell r="G39">
            <v>189.52636678749218</v>
          </cell>
        </row>
        <row r="40">
          <cell r="B40">
            <v>15</v>
          </cell>
          <cell r="G40">
            <v>166.6243028022383</v>
          </cell>
        </row>
        <row r="41">
          <cell r="B41">
            <v>10</v>
          </cell>
          <cell r="G41">
            <v>137.64642050774026</v>
          </cell>
        </row>
        <row r="42">
          <cell r="B42">
            <v>5</v>
          </cell>
          <cell r="G42">
            <v>97.387222719946337</v>
          </cell>
        </row>
      </sheetData>
      <sheetData sheetId="2">
        <row r="26">
          <cell r="B26">
            <v>1440</v>
          </cell>
          <cell r="G26">
            <v>-2015.4492973587398</v>
          </cell>
        </row>
        <row r="27">
          <cell r="B27">
            <v>1200</v>
          </cell>
          <cell r="G27">
            <v>-1431.3174167926354</v>
          </cell>
        </row>
        <row r="28">
          <cell r="B28">
            <v>960</v>
          </cell>
          <cell r="G28">
            <v>-880.71403872956216</v>
          </cell>
        </row>
        <row r="29">
          <cell r="B29">
            <v>720</v>
          </cell>
          <cell r="G29">
            <v>-376.38178438387649</v>
          </cell>
        </row>
        <row r="30">
          <cell r="B30">
            <v>480</v>
          </cell>
          <cell r="G30">
            <v>57.423515977884314</v>
          </cell>
        </row>
        <row r="31">
          <cell r="B31">
            <v>360</v>
          </cell>
          <cell r="G31">
            <v>232.33905516643662</v>
          </cell>
        </row>
        <row r="32">
          <cell r="B32">
            <v>240</v>
          </cell>
          <cell r="G32">
            <v>360.27743198648528</v>
          </cell>
        </row>
        <row r="33">
          <cell r="B33">
            <v>180</v>
          </cell>
          <cell r="G33">
            <v>396.27950684556004</v>
          </cell>
        </row>
        <row r="34">
          <cell r="B34">
            <v>120</v>
          </cell>
          <cell r="G34">
            <v>400.9906544841017</v>
          </cell>
        </row>
        <row r="35">
          <cell r="B35">
            <v>90</v>
          </cell>
          <cell r="G35">
            <v>384.71766773118583</v>
          </cell>
        </row>
        <row r="36">
          <cell r="B36">
            <v>60</v>
          </cell>
          <cell r="G36">
            <v>347.60216778770888</v>
          </cell>
        </row>
        <row r="37">
          <cell r="B37">
            <v>45</v>
          </cell>
          <cell r="G37">
            <v>316.63615593512094</v>
          </cell>
        </row>
        <row r="38">
          <cell r="B38">
            <v>30</v>
          </cell>
          <cell r="G38">
            <v>271.78719478425671</v>
          </cell>
        </row>
        <row r="39">
          <cell r="B39">
            <v>20</v>
          </cell>
          <cell r="G39">
            <v>229.04739096004266</v>
          </cell>
        </row>
        <row r="40">
          <cell r="B40">
            <v>15</v>
          </cell>
          <cell r="G40">
            <v>201.16097647397498</v>
          </cell>
        </row>
        <row r="41">
          <cell r="B41">
            <v>10</v>
          </cell>
          <cell r="G41">
            <v>165.98358001681436</v>
          </cell>
        </row>
        <row r="42">
          <cell r="B42">
            <v>5</v>
          </cell>
          <cell r="G42">
            <v>117.26860496769859</v>
          </cell>
        </row>
      </sheetData>
      <sheetData sheetId="3">
        <row r="26">
          <cell r="B26">
            <v>1440</v>
          </cell>
          <cell r="G26">
            <v>-1142.9438572306553</v>
          </cell>
        </row>
        <row r="27">
          <cell r="B27">
            <v>1200</v>
          </cell>
          <cell r="G27">
            <v>-704.22955001923174</v>
          </cell>
        </row>
        <row r="28">
          <cell r="B28">
            <v>960</v>
          </cell>
          <cell r="G28">
            <v>-299.04374531083909</v>
          </cell>
        </row>
        <row r="29">
          <cell r="B29">
            <v>720</v>
          </cell>
          <cell r="G29">
            <v>59.870935680165758</v>
          </cell>
        </row>
        <row r="30">
          <cell r="B30">
            <v>480</v>
          </cell>
          <cell r="G30">
            <v>348.25866268724582</v>
          </cell>
        </row>
        <row r="31">
          <cell r="B31">
            <v>360</v>
          </cell>
          <cell r="G31">
            <v>450.46541519845778</v>
          </cell>
        </row>
        <row r="32">
          <cell r="B32">
            <v>240</v>
          </cell>
          <cell r="G32">
            <v>505.69500534116605</v>
          </cell>
        </row>
        <row r="33">
          <cell r="B33">
            <v>180</v>
          </cell>
          <cell r="G33">
            <v>505.34268686157066</v>
          </cell>
        </row>
        <row r="34">
          <cell r="B34">
            <v>120</v>
          </cell>
          <cell r="G34">
            <v>473.69944116144211</v>
          </cell>
        </row>
        <row r="35">
          <cell r="B35">
            <v>90</v>
          </cell>
          <cell r="G35">
            <v>439.24925773919114</v>
          </cell>
        </row>
        <row r="36">
          <cell r="B36">
            <v>60</v>
          </cell>
          <cell r="G36">
            <v>383.95656112637909</v>
          </cell>
        </row>
        <row r="37">
          <cell r="B37">
            <v>45</v>
          </cell>
          <cell r="G37">
            <v>343.90195093912359</v>
          </cell>
        </row>
        <row r="38">
          <cell r="B38">
            <v>30</v>
          </cell>
          <cell r="G38">
            <v>289.96439145359176</v>
          </cell>
        </row>
        <row r="39">
          <cell r="B39">
            <v>20</v>
          </cell>
          <cell r="G39">
            <v>241.16552207293273</v>
          </cell>
        </row>
        <row r="40">
          <cell r="B40">
            <v>15</v>
          </cell>
          <cell r="G40">
            <v>210.24957480864256</v>
          </cell>
        </row>
        <row r="41">
          <cell r="B41">
            <v>10</v>
          </cell>
          <cell r="G41">
            <v>172.04264557325939</v>
          </cell>
        </row>
        <row r="42">
          <cell r="B42">
            <v>5</v>
          </cell>
          <cell r="G42">
            <v>120.29813774592112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pw.co.santa-cruz.ca.us/drainage.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dpw.co.santa-cruz.ca.us/drainage.ht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dpw.co.santa-cruz.ca.us/drainage.ht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dpw.co.santa-cruz.ca.us/drainag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261E0-4711-4D02-8594-F336B9F6EA95}">
  <dimension ref="B2:O100"/>
  <sheetViews>
    <sheetView tabSelected="1" zoomScale="90" zoomScaleNormal="90" workbookViewId="0">
      <selection activeCell="D2" sqref="D2:J2"/>
    </sheetView>
  </sheetViews>
  <sheetFormatPr defaultRowHeight="14.4" x14ac:dyDescent="0.3"/>
  <cols>
    <col min="1" max="1" width="1.6640625" customWidth="1"/>
    <col min="2" max="7" width="11.6640625" customWidth="1"/>
    <col min="8" max="8" width="1.6640625" customWidth="1"/>
    <col min="9" max="10" width="10.6640625" customWidth="1"/>
    <col min="11" max="11" width="1.6640625" customWidth="1"/>
    <col min="12" max="12" width="12.6640625" customWidth="1"/>
    <col min="13" max="13" width="6.6640625" customWidth="1"/>
    <col min="14" max="14" width="10.6640625" customWidth="1"/>
    <col min="15" max="15" width="11.6640625" customWidth="1"/>
    <col min="16" max="16" width="1.6640625" customWidth="1"/>
    <col min="257" max="257" width="1.6640625" customWidth="1"/>
    <col min="258" max="263" width="11.6640625" customWidth="1"/>
    <col min="264" max="264" width="1.6640625" customWidth="1"/>
    <col min="265" max="266" width="10.6640625" customWidth="1"/>
    <col min="267" max="267" width="1.6640625" customWidth="1"/>
    <col min="268" max="268" width="12.6640625" customWidth="1"/>
    <col min="269" max="269" width="6.6640625" customWidth="1"/>
    <col min="270" max="270" width="10.6640625" customWidth="1"/>
    <col min="271" max="271" width="11.6640625" customWidth="1"/>
    <col min="272" max="272" width="1.6640625" customWidth="1"/>
    <col min="513" max="513" width="1.6640625" customWidth="1"/>
    <col min="514" max="519" width="11.6640625" customWidth="1"/>
    <col min="520" max="520" width="1.6640625" customWidth="1"/>
    <col min="521" max="522" width="10.6640625" customWidth="1"/>
    <col min="523" max="523" width="1.6640625" customWidth="1"/>
    <col min="524" max="524" width="12.6640625" customWidth="1"/>
    <col min="525" max="525" width="6.6640625" customWidth="1"/>
    <col min="526" max="526" width="10.6640625" customWidth="1"/>
    <col min="527" max="527" width="11.6640625" customWidth="1"/>
    <col min="528" max="528" width="1.6640625" customWidth="1"/>
    <col min="769" max="769" width="1.6640625" customWidth="1"/>
    <col min="770" max="775" width="11.6640625" customWidth="1"/>
    <col min="776" max="776" width="1.6640625" customWidth="1"/>
    <col min="777" max="778" width="10.6640625" customWidth="1"/>
    <col min="779" max="779" width="1.6640625" customWidth="1"/>
    <col min="780" max="780" width="12.6640625" customWidth="1"/>
    <col min="781" max="781" width="6.6640625" customWidth="1"/>
    <col min="782" max="782" width="10.6640625" customWidth="1"/>
    <col min="783" max="783" width="11.6640625" customWidth="1"/>
    <col min="784" max="784" width="1.6640625" customWidth="1"/>
    <col min="1025" max="1025" width="1.6640625" customWidth="1"/>
    <col min="1026" max="1031" width="11.6640625" customWidth="1"/>
    <col min="1032" max="1032" width="1.6640625" customWidth="1"/>
    <col min="1033" max="1034" width="10.6640625" customWidth="1"/>
    <col min="1035" max="1035" width="1.6640625" customWidth="1"/>
    <col min="1036" max="1036" width="12.6640625" customWidth="1"/>
    <col min="1037" max="1037" width="6.6640625" customWidth="1"/>
    <col min="1038" max="1038" width="10.6640625" customWidth="1"/>
    <col min="1039" max="1039" width="11.6640625" customWidth="1"/>
    <col min="1040" max="1040" width="1.6640625" customWidth="1"/>
    <col min="1281" max="1281" width="1.6640625" customWidth="1"/>
    <col min="1282" max="1287" width="11.6640625" customWidth="1"/>
    <col min="1288" max="1288" width="1.6640625" customWidth="1"/>
    <col min="1289" max="1290" width="10.6640625" customWidth="1"/>
    <col min="1291" max="1291" width="1.6640625" customWidth="1"/>
    <col min="1292" max="1292" width="12.6640625" customWidth="1"/>
    <col min="1293" max="1293" width="6.6640625" customWidth="1"/>
    <col min="1294" max="1294" width="10.6640625" customWidth="1"/>
    <col min="1295" max="1295" width="11.6640625" customWidth="1"/>
    <col min="1296" max="1296" width="1.6640625" customWidth="1"/>
    <col min="1537" max="1537" width="1.6640625" customWidth="1"/>
    <col min="1538" max="1543" width="11.6640625" customWidth="1"/>
    <col min="1544" max="1544" width="1.6640625" customWidth="1"/>
    <col min="1545" max="1546" width="10.6640625" customWidth="1"/>
    <col min="1547" max="1547" width="1.6640625" customWidth="1"/>
    <col min="1548" max="1548" width="12.6640625" customWidth="1"/>
    <col min="1549" max="1549" width="6.6640625" customWidth="1"/>
    <col min="1550" max="1550" width="10.6640625" customWidth="1"/>
    <col min="1551" max="1551" width="11.6640625" customWidth="1"/>
    <col min="1552" max="1552" width="1.6640625" customWidth="1"/>
    <col min="1793" max="1793" width="1.6640625" customWidth="1"/>
    <col min="1794" max="1799" width="11.6640625" customWidth="1"/>
    <col min="1800" max="1800" width="1.6640625" customWidth="1"/>
    <col min="1801" max="1802" width="10.6640625" customWidth="1"/>
    <col min="1803" max="1803" width="1.6640625" customWidth="1"/>
    <col min="1804" max="1804" width="12.6640625" customWidth="1"/>
    <col min="1805" max="1805" width="6.6640625" customWidth="1"/>
    <col min="1806" max="1806" width="10.6640625" customWidth="1"/>
    <col min="1807" max="1807" width="11.6640625" customWidth="1"/>
    <col min="1808" max="1808" width="1.6640625" customWidth="1"/>
    <col min="2049" max="2049" width="1.6640625" customWidth="1"/>
    <col min="2050" max="2055" width="11.6640625" customWidth="1"/>
    <col min="2056" max="2056" width="1.6640625" customWidth="1"/>
    <col min="2057" max="2058" width="10.6640625" customWidth="1"/>
    <col min="2059" max="2059" width="1.6640625" customWidth="1"/>
    <col min="2060" max="2060" width="12.6640625" customWidth="1"/>
    <col min="2061" max="2061" width="6.6640625" customWidth="1"/>
    <col min="2062" max="2062" width="10.6640625" customWidth="1"/>
    <col min="2063" max="2063" width="11.6640625" customWidth="1"/>
    <col min="2064" max="2064" width="1.6640625" customWidth="1"/>
    <col min="2305" max="2305" width="1.6640625" customWidth="1"/>
    <col min="2306" max="2311" width="11.6640625" customWidth="1"/>
    <col min="2312" max="2312" width="1.6640625" customWidth="1"/>
    <col min="2313" max="2314" width="10.6640625" customWidth="1"/>
    <col min="2315" max="2315" width="1.6640625" customWidth="1"/>
    <col min="2316" max="2316" width="12.6640625" customWidth="1"/>
    <col min="2317" max="2317" width="6.6640625" customWidth="1"/>
    <col min="2318" max="2318" width="10.6640625" customWidth="1"/>
    <col min="2319" max="2319" width="11.6640625" customWidth="1"/>
    <col min="2320" max="2320" width="1.6640625" customWidth="1"/>
    <col min="2561" max="2561" width="1.6640625" customWidth="1"/>
    <col min="2562" max="2567" width="11.6640625" customWidth="1"/>
    <col min="2568" max="2568" width="1.6640625" customWidth="1"/>
    <col min="2569" max="2570" width="10.6640625" customWidth="1"/>
    <col min="2571" max="2571" width="1.6640625" customWidth="1"/>
    <col min="2572" max="2572" width="12.6640625" customWidth="1"/>
    <col min="2573" max="2573" width="6.6640625" customWidth="1"/>
    <col min="2574" max="2574" width="10.6640625" customWidth="1"/>
    <col min="2575" max="2575" width="11.6640625" customWidth="1"/>
    <col min="2576" max="2576" width="1.6640625" customWidth="1"/>
    <col min="2817" max="2817" width="1.6640625" customWidth="1"/>
    <col min="2818" max="2823" width="11.6640625" customWidth="1"/>
    <col min="2824" max="2824" width="1.6640625" customWidth="1"/>
    <col min="2825" max="2826" width="10.6640625" customWidth="1"/>
    <col min="2827" max="2827" width="1.6640625" customWidth="1"/>
    <col min="2828" max="2828" width="12.6640625" customWidth="1"/>
    <col min="2829" max="2829" width="6.6640625" customWidth="1"/>
    <col min="2830" max="2830" width="10.6640625" customWidth="1"/>
    <col min="2831" max="2831" width="11.6640625" customWidth="1"/>
    <col min="2832" max="2832" width="1.6640625" customWidth="1"/>
    <col min="3073" max="3073" width="1.6640625" customWidth="1"/>
    <col min="3074" max="3079" width="11.6640625" customWidth="1"/>
    <col min="3080" max="3080" width="1.6640625" customWidth="1"/>
    <col min="3081" max="3082" width="10.6640625" customWidth="1"/>
    <col min="3083" max="3083" width="1.6640625" customWidth="1"/>
    <col min="3084" max="3084" width="12.6640625" customWidth="1"/>
    <col min="3085" max="3085" width="6.6640625" customWidth="1"/>
    <col min="3086" max="3086" width="10.6640625" customWidth="1"/>
    <col min="3087" max="3087" width="11.6640625" customWidth="1"/>
    <col min="3088" max="3088" width="1.6640625" customWidth="1"/>
    <col min="3329" max="3329" width="1.6640625" customWidth="1"/>
    <col min="3330" max="3335" width="11.6640625" customWidth="1"/>
    <col min="3336" max="3336" width="1.6640625" customWidth="1"/>
    <col min="3337" max="3338" width="10.6640625" customWidth="1"/>
    <col min="3339" max="3339" width="1.6640625" customWidth="1"/>
    <col min="3340" max="3340" width="12.6640625" customWidth="1"/>
    <col min="3341" max="3341" width="6.6640625" customWidth="1"/>
    <col min="3342" max="3342" width="10.6640625" customWidth="1"/>
    <col min="3343" max="3343" width="11.6640625" customWidth="1"/>
    <col min="3344" max="3344" width="1.6640625" customWidth="1"/>
    <col min="3585" max="3585" width="1.6640625" customWidth="1"/>
    <col min="3586" max="3591" width="11.6640625" customWidth="1"/>
    <col min="3592" max="3592" width="1.6640625" customWidth="1"/>
    <col min="3593" max="3594" width="10.6640625" customWidth="1"/>
    <col min="3595" max="3595" width="1.6640625" customWidth="1"/>
    <col min="3596" max="3596" width="12.6640625" customWidth="1"/>
    <col min="3597" max="3597" width="6.6640625" customWidth="1"/>
    <col min="3598" max="3598" width="10.6640625" customWidth="1"/>
    <col min="3599" max="3599" width="11.6640625" customWidth="1"/>
    <col min="3600" max="3600" width="1.6640625" customWidth="1"/>
    <col min="3841" max="3841" width="1.6640625" customWidth="1"/>
    <col min="3842" max="3847" width="11.6640625" customWidth="1"/>
    <col min="3848" max="3848" width="1.6640625" customWidth="1"/>
    <col min="3849" max="3850" width="10.6640625" customWidth="1"/>
    <col min="3851" max="3851" width="1.6640625" customWidth="1"/>
    <col min="3852" max="3852" width="12.6640625" customWidth="1"/>
    <col min="3853" max="3853" width="6.6640625" customWidth="1"/>
    <col min="3854" max="3854" width="10.6640625" customWidth="1"/>
    <col min="3855" max="3855" width="11.6640625" customWidth="1"/>
    <col min="3856" max="3856" width="1.6640625" customWidth="1"/>
    <col min="4097" max="4097" width="1.6640625" customWidth="1"/>
    <col min="4098" max="4103" width="11.6640625" customWidth="1"/>
    <col min="4104" max="4104" width="1.6640625" customWidth="1"/>
    <col min="4105" max="4106" width="10.6640625" customWidth="1"/>
    <col min="4107" max="4107" width="1.6640625" customWidth="1"/>
    <col min="4108" max="4108" width="12.6640625" customWidth="1"/>
    <col min="4109" max="4109" width="6.6640625" customWidth="1"/>
    <col min="4110" max="4110" width="10.6640625" customWidth="1"/>
    <col min="4111" max="4111" width="11.6640625" customWidth="1"/>
    <col min="4112" max="4112" width="1.6640625" customWidth="1"/>
    <col min="4353" max="4353" width="1.6640625" customWidth="1"/>
    <col min="4354" max="4359" width="11.6640625" customWidth="1"/>
    <col min="4360" max="4360" width="1.6640625" customWidth="1"/>
    <col min="4361" max="4362" width="10.6640625" customWidth="1"/>
    <col min="4363" max="4363" width="1.6640625" customWidth="1"/>
    <col min="4364" max="4364" width="12.6640625" customWidth="1"/>
    <col min="4365" max="4365" width="6.6640625" customWidth="1"/>
    <col min="4366" max="4366" width="10.6640625" customWidth="1"/>
    <col min="4367" max="4367" width="11.6640625" customWidth="1"/>
    <col min="4368" max="4368" width="1.6640625" customWidth="1"/>
    <col min="4609" max="4609" width="1.6640625" customWidth="1"/>
    <col min="4610" max="4615" width="11.6640625" customWidth="1"/>
    <col min="4616" max="4616" width="1.6640625" customWidth="1"/>
    <col min="4617" max="4618" width="10.6640625" customWidth="1"/>
    <col min="4619" max="4619" width="1.6640625" customWidth="1"/>
    <col min="4620" max="4620" width="12.6640625" customWidth="1"/>
    <col min="4621" max="4621" width="6.6640625" customWidth="1"/>
    <col min="4622" max="4622" width="10.6640625" customWidth="1"/>
    <col min="4623" max="4623" width="11.6640625" customWidth="1"/>
    <col min="4624" max="4624" width="1.6640625" customWidth="1"/>
    <col min="4865" max="4865" width="1.6640625" customWidth="1"/>
    <col min="4866" max="4871" width="11.6640625" customWidth="1"/>
    <col min="4872" max="4872" width="1.6640625" customWidth="1"/>
    <col min="4873" max="4874" width="10.6640625" customWidth="1"/>
    <col min="4875" max="4875" width="1.6640625" customWidth="1"/>
    <col min="4876" max="4876" width="12.6640625" customWidth="1"/>
    <col min="4877" max="4877" width="6.6640625" customWidth="1"/>
    <col min="4878" max="4878" width="10.6640625" customWidth="1"/>
    <col min="4879" max="4879" width="11.6640625" customWidth="1"/>
    <col min="4880" max="4880" width="1.6640625" customWidth="1"/>
    <col min="5121" max="5121" width="1.6640625" customWidth="1"/>
    <col min="5122" max="5127" width="11.6640625" customWidth="1"/>
    <col min="5128" max="5128" width="1.6640625" customWidth="1"/>
    <col min="5129" max="5130" width="10.6640625" customWidth="1"/>
    <col min="5131" max="5131" width="1.6640625" customWidth="1"/>
    <col min="5132" max="5132" width="12.6640625" customWidth="1"/>
    <col min="5133" max="5133" width="6.6640625" customWidth="1"/>
    <col min="5134" max="5134" width="10.6640625" customWidth="1"/>
    <col min="5135" max="5135" width="11.6640625" customWidth="1"/>
    <col min="5136" max="5136" width="1.6640625" customWidth="1"/>
    <col min="5377" max="5377" width="1.6640625" customWidth="1"/>
    <col min="5378" max="5383" width="11.6640625" customWidth="1"/>
    <col min="5384" max="5384" width="1.6640625" customWidth="1"/>
    <col min="5385" max="5386" width="10.6640625" customWidth="1"/>
    <col min="5387" max="5387" width="1.6640625" customWidth="1"/>
    <col min="5388" max="5388" width="12.6640625" customWidth="1"/>
    <col min="5389" max="5389" width="6.6640625" customWidth="1"/>
    <col min="5390" max="5390" width="10.6640625" customWidth="1"/>
    <col min="5391" max="5391" width="11.6640625" customWidth="1"/>
    <col min="5392" max="5392" width="1.6640625" customWidth="1"/>
    <col min="5633" max="5633" width="1.6640625" customWidth="1"/>
    <col min="5634" max="5639" width="11.6640625" customWidth="1"/>
    <col min="5640" max="5640" width="1.6640625" customWidth="1"/>
    <col min="5641" max="5642" width="10.6640625" customWidth="1"/>
    <col min="5643" max="5643" width="1.6640625" customWidth="1"/>
    <col min="5644" max="5644" width="12.6640625" customWidth="1"/>
    <col min="5645" max="5645" width="6.6640625" customWidth="1"/>
    <col min="5646" max="5646" width="10.6640625" customWidth="1"/>
    <col min="5647" max="5647" width="11.6640625" customWidth="1"/>
    <col min="5648" max="5648" width="1.6640625" customWidth="1"/>
    <col min="5889" max="5889" width="1.6640625" customWidth="1"/>
    <col min="5890" max="5895" width="11.6640625" customWidth="1"/>
    <col min="5896" max="5896" width="1.6640625" customWidth="1"/>
    <col min="5897" max="5898" width="10.6640625" customWidth="1"/>
    <col min="5899" max="5899" width="1.6640625" customWidth="1"/>
    <col min="5900" max="5900" width="12.6640625" customWidth="1"/>
    <col min="5901" max="5901" width="6.6640625" customWidth="1"/>
    <col min="5902" max="5902" width="10.6640625" customWidth="1"/>
    <col min="5903" max="5903" width="11.6640625" customWidth="1"/>
    <col min="5904" max="5904" width="1.6640625" customWidth="1"/>
    <col min="6145" max="6145" width="1.6640625" customWidth="1"/>
    <col min="6146" max="6151" width="11.6640625" customWidth="1"/>
    <col min="6152" max="6152" width="1.6640625" customWidth="1"/>
    <col min="6153" max="6154" width="10.6640625" customWidth="1"/>
    <col min="6155" max="6155" width="1.6640625" customWidth="1"/>
    <col min="6156" max="6156" width="12.6640625" customWidth="1"/>
    <col min="6157" max="6157" width="6.6640625" customWidth="1"/>
    <col min="6158" max="6158" width="10.6640625" customWidth="1"/>
    <col min="6159" max="6159" width="11.6640625" customWidth="1"/>
    <col min="6160" max="6160" width="1.6640625" customWidth="1"/>
    <col min="6401" max="6401" width="1.6640625" customWidth="1"/>
    <col min="6402" max="6407" width="11.6640625" customWidth="1"/>
    <col min="6408" max="6408" width="1.6640625" customWidth="1"/>
    <col min="6409" max="6410" width="10.6640625" customWidth="1"/>
    <col min="6411" max="6411" width="1.6640625" customWidth="1"/>
    <col min="6412" max="6412" width="12.6640625" customWidth="1"/>
    <col min="6413" max="6413" width="6.6640625" customWidth="1"/>
    <col min="6414" max="6414" width="10.6640625" customWidth="1"/>
    <col min="6415" max="6415" width="11.6640625" customWidth="1"/>
    <col min="6416" max="6416" width="1.6640625" customWidth="1"/>
    <col min="6657" max="6657" width="1.6640625" customWidth="1"/>
    <col min="6658" max="6663" width="11.6640625" customWidth="1"/>
    <col min="6664" max="6664" width="1.6640625" customWidth="1"/>
    <col min="6665" max="6666" width="10.6640625" customWidth="1"/>
    <col min="6667" max="6667" width="1.6640625" customWidth="1"/>
    <col min="6668" max="6668" width="12.6640625" customWidth="1"/>
    <col min="6669" max="6669" width="6.6640625" customWidth="1"/>
    <col min="6670" max="6670" width="10.6640625" customWidth="1"/>
    <col min="6671" max="6671" width="11.6640625" customWidth="1"/>
    <col min="6672" max="6672" width="1.6640625" customWidth="1"/>
    <col min="6913" max="6913" width="1.6640625" customWidth="1"/>
    <col min="6914" max="6919" width="11.6640625" customWidth="1"/>
    <col min="6920" max="6920" width="1.6640625" customWidth="1"/>
    <col min="6921" max="6922" width="10.6640625" customWidth="1"/>
    <col min="6923" max="6923" width="1.6640625" customWidth="1"/>
    <col min="6924" max="6924" width="12.6640625" customWidth="1"/>
    <col min="6925" max="6925" width="6.6640625" customWidth="1"/>
    <col min="6926" max="6926" width="10.6640625" customWidth="1"/>
    <col min="6927" max="6927" width="11.6640625" customWidth="1"/>
    <col min="6928" max="6928" width="1.6640625" customWidth="1"/>
    <col min="7169" max="7169" width="1.6640625" customWidth="1"/>
    <col min="7170" max="7175" width="11.6640625" customWidth="1"/>
    <col min="7176" max="7176" width="1.6640625" customWidth="1"/>
    <col min="7177" max="7178" width="10.6640625" customWidth="1"/>
    <col min="7179" max="7179" width="1.6640625" customWidth="1"/>
    <col min="7180" max="7180" width="12.6640625" customWidth="1"/>
    <col min="7181" max="7181" width="6.6640625" customWidth="1"/>
    <col min="7182" max="7182" width="10.6640625" customWidth="1"/>
    <col min="7183" max="7183" width="11.6640625" customWidth="1"/>
    <col min="7184" max="7184" width="1.6640625" customWidth="1"/>
    <col min="7425" max="7425" width="1.6640625" customWidth="1"/>
    <col min="7426" max="7431" width="11.6640625" customWidth="1"/>
    <col min="7432" max="7432" width="1.6640625" customWidth="1"/>
    <col min="7433" max="7434" width="10.6640625" customWidth="1"/>
    <col min="7435" max="7435" width="1.6640625" customWidth="1"/>
    <col min="7436" max="7436" width="12.6640625" customWidth="1"/>
    <col min="7437" max="7437" width="6.6640625" customWidth="1"/>
    <col min="7438" max="7438" width="10.6640625" customWidth="1"/>
    <col min="7439" max="7439" width="11.6640625" customWidth="1"/>
    <col min="7440" max="7440" width="1.6640625" customWidth="1"/>
    <col min="7681" max="7681" width="1.6640625" customWidth="1"/>
    <col min="7682" max="7687" width="11.6640625" customWidth="1"/>
    <col min="7688" max="7688" width="1.6640625" customWidth="1"/>
    <col min="7689" max="7690" width="10.6640625" customWidth="1"/>
    <col min="7691" max="7691" width="1.6640625" customWidth="1"/>
    <col min="7692" max="7692" width="12.6640625" customWidth="1"/>
    <col min="7693" max="7693" width="6.6640625" customWidth="1"/>
    <col min="7694" max="7694" width="10.6640625" customWidth="1"/>
    <col min="7695" max="7695" width="11.6640625" customWidth="1"/>
    <col min="7696" max="7696" width="1.6640625" customWidth="1"/>
    <col min="7937" max="7937" width="1.6640625" customWidth="1"/>
    <col min="7938" max="7943" width="11.6640625" customWidth="1"/>
    <col min="7944" max="7944" width="1.6640625" customWidth="1"/>
    <col min="7945" max="7946" width="10.6640625" customWidth="1"/>
    <col min="7947" max="7947" width="1.6640625" customWidth="1"/>
    <col min="7948" max="7948" width="12.6640625" customWidth="1"/>
    <col min="7949" max="7949" width="6.6640625" customWidth="1"/>
    <col min="7950" max="7950" width="10.6640625" customWidth="1"/>
    <col min="7951" max="7951" width="11.6640625" customWidth="1"/>
    <col min="7952" max="7952" width="1.6640625" customWidth="1"/>
    <col min="8193" max="8193" width="1.6640625" customWidth="1"/>
    <col min="8194" max="8199" width="11.6640625" customWidth="1"/>
    <col min="8200" max="8200" width="1.6640625" customWidth="1"/>
    <col min="8201" max="8202" width="10.6640625" customWidth="1"/>
    <col min="8203" max="8203" width="1.6640625" customWidth="1"/>
    <col min="8204" max="8204" width="12.6640625" customWidth="1"/>
    <col min="8205" max="8205" width="6.6640625" customWidth="1"/>
    <col min="8206" max="8206" width="10.6640625" customWidth="1"/>
    <col min="8207" max="8207" width="11.6640625" customWidth="1"/>
    <col min="8208" max="8208" width="1.6640625" customWidth="1"/>
    <col min="8449" max="8449" width="1.6640625" customWidth="1"/>
    <col min="8450" max="8455" width="11.6640625" customWidth="1"/>
    <col min="8456" max="8456" width="1.6640625" customWidth="1"/>
    <col min="8457" max="8458" width="10.6640625" customWidth="1"/>
    <col min="8459" max="8459" width="1.6640625" customWidth="1"/>
    <col min="8460" max="8460" width="12.6640625" customWidth="1"/>
    <col min="8461" max="8461" width="6.6640625" customWidth="1"/>
    <col min="8462" max="8462" width="10.6640625" customWidth="1"/>
    <col min="8463" max="8463" width="11.6640625" customWidth="1"/>
    <col min="8464" max="8464" width="1.6640625" customWidth="1"/>
    <col min="8705" max="8705" width="1.6640625" customWidth="1"/>
    <col min="8706" max="8711" width="11.6640625" customWidth="1"/>
    <col min="8712" max="8712" width="1.6640625" customWidth="1"/>
    <col min="8713" max="8714" width="10.6640625" customWidth="1"/>
    <col min="8715" max="8715" width="1.6640625" customWidth="1"/>
    <col min="8716" max="8716" width="12.6640625" customWidth="1"/>
    <col min="8717" max="8717" width="6.6640625" customWidth="1"/>
    <col min="8718" max="8718" width="10.6640625" customWidth="1"/>
    <col min="8719" max="8719" width="11.6640625" customWidth="1"/>
    <col min="8720" max="8720" width="1.6640625" customWidth="1"/>
    <col min="8961" max="8961" width="1.6640625" customWidth="1"/>
    <col min="8962" max="8967" width="11.6640625" customWidth="1"/>
    <col min="8968" max="8968" width="1.6640625" customWidth="1"/>
    <col min="8969" max="8970" width="10.6640625" customWidth="1"/>
    <col min="8971" max="8971" width="1.6640625" customWidth="1"/>
    <col min="8972" max="8972" width="12.6640625" customWidth="1"/>
    <col min="8973" max="8973" width="6.6640625" customWidth="1"/>
    <col min="8974" max="8974" width="10.6640625" customWidth="1"/>
    <col min="8975" max="8975" width="11.6640625" customWidth="1"/>
    <col min="8976" max="8976" width="1.6640625" customWidth="1"/>
    <col min="9217" max="9217" width="1.6640625" customWidth="1"/>
    <col min="9218" max="9223" width="11.6640625" customWidth="1"/>
    <col min="9224" max="9224" width="1.6640625" customWidth="1"/>
    <col min="9225" max="9226" width="10.6640625" customWidth="1"/>
    <col min="9227" max="9227" width="1.6640625" customWidth="1"/>
    <col min="9228" max="9228" width="12.6640625" customWidth="1"/>
    <col min="9229" max="9229" width="6.6640625" customWidth="1"/>
    <col min="9230" max="9230" width="10.6640625" customWidth="1"/>
    <col min="9231" max="9231" width="11.6640625" customWidth="1"/>
    <col min="9232" max="9232" width="1.6640625" customWidth="1"/>
    <col min="9473" max="9473" width="1.6640625" customWidth="1"/>
    <col min="9474" max="9479" width="11.6640625" customWidth="1"/>
    <col min="9480" max="9480" width="1.6640625" customWidth="1"/>
    <col min="9481" max="9482" width="10.6640625" customWidth="1"/>
    <col min="9483" max="9483" width="1.6640625" customWidth="1"/>
    <col min="9484" max="9484" width="12.6640625" customWidth="1"/>
    <col min="9485" max="9485" width="6.6640625" customWidth="1"/>
    <col min="9486" max="9486" width="10.6640625" customWidth="1"/>
    <col min="9487" max="9487" width="11.6640625" customWidth="1"/>
    <col min="9488" max="9488" width="1.6640625" customWidth="1"/>
    <col min="9729" max="9729" width="1.6640625" customWidth="1"/>
    <col min="9730" max="9735" width="11.6640625" customWidth="1"/>
    <col min="9736" max="9736" width="1.6640625" customWidth="1"/>
    <col min="9737" max="9738" width="10.6640625" customWidth="1"/>
    <col min="9739" max="9739" width="1.6640625" customWidth="1"/>
    <col min="9740" max="9740" width="12.6640625" customWidth="1"/>
    <col min="9741" max="9741" width="6.6640625" customWidth="1"/>
    <col min="9742" max="9742" width="10.6640625" customWidth="1"/>
    <col min="9743" max="9743" width="11.6640625" customWidth="1"/>
    <col min="9744" max="9744" width="1.6640625" customWidth="1"/>
    <col min="9985" max="9985" width="1.6640625" customWidth="1"/>
    <col min="9986" max="9991" width="11.6640625" customWidth="1"/>
    <col min="9992" max="9992" width="1.6640625" customWidth="1"/>
    <col min="9993" max="9994" width="10.6640625" customWidth="1"/>
    <col min="9995" max="9995" width="1.6640625" customWidth="1"/>
    <col min="9996" max="9996" width="12.6640625" customWidth="1"/>
    <col min="9997" max="9997" width="6.6640625" customWidth="1"/>
    <col min="9998" max="9998" width="10.6640625" customWidth="1"/>
    <col min="9999" max="9999" width="11.6640625" customWidth="1"/>
    <col min="10000" max="10000" width="1.6640625" customWidth="1"/>
    <col min="10241" max="10241" width="1.6640625" customWidth="1"/>
    <col min="10242" max="10247" width="11.6640625" customWidth="1"/>
    <col min="10248" max="10248" width="1.6640625" customWidth="1"/>
    <col min="10249" max="10250" width="10.6640625" customWidth="1"/>
    <col min="10251" max="10251" width="1.6640625" customWidth="1"/>
    <col min="10252" max="10252" width="12.6640625" customWidth="1"/>
    <col min="10253" max="10253" width="6.6640625" customWidth="1"/>
    <col min="10254" max="10254" width="10.6640625" customWidth="1"/>
    <col min="10255" max="10255" width="11.6640625" customWidth="1"/>
    <col min="10256" max="10256" width="1.6640625" customWidth="1"/>
    <col min="10497" max="10497" width="1.6640625" customWidth="1"/>
    <col min="10498" max="10503" width="11.6640625" customWidth="1"/>
    <col min="10504" max="10504" width="1.6640625" customWidth="1"/>
    <col min="10505" max="10506" width="10.6640625" customWidth="1"/>
    <col min="10507" max="10507" width="1.6640625" customWidth="1"/>
    <col min="10508" max="10508" width="12.6640625" customWidth="1"/>
    <col min="10509" max="10509" width="6.6640625" customWidth="1"/>
    <col min="10510" max="10510" width="10.6640625" customWidth="1"/>
    <col min="10511" max="10511" width="11.6640625" customWidth="1"/>
    <col min="10512" max="10512" width="1.6640625" customWidth="1"/>
    <col min="10753" max="10753" width="1.6640625" customWidth="1"/>
    <col min="10754" max="10759" width="11.6640625" customWidth="1"/>
    <col min="10760" max="10760" width="1.6640625" customWidth="1"/>
    <col min="10761" max="10762" width="10.6640625" customWidth="1"/>
    <col min="10763" max="10763" width="1.6640625" customWidth="1"/>
    <col min="10764" max="10764" width="12.6640625" customWidth="1"/>
    <col min="10765" max="10765" width="6.6640625" customWidth="1"/>
    <col min="10766" max="10766" width="10.6640625" customWidth="1"/>
    <col min="10767" max="10767" width="11.6640625" customWidth="1"/>
    <col min="10768" max="10768" width="1.6640625" customWidth="1"/>
    <col min="11009" max="11009" width="1.6640625" customWidth="1"/>
    <col min="11010" max="11015" width="11.6640625" customWidth="1"/>
    <col min="11016" max="11016" width="1.6640625" customWidth="1"/>
    <col min="11017" max="11018" width="10.6640625" customWidth="1"/>
    <col min="11019" max="11019" width="1.6640625" customWidth="1"/>
    <col min="11020" max="11020" width="12.6640625" customWidth="1"/>
    <col min="11021" max="11021" width="6.6640625" customWidth="1"/>
    <col min="11022" max="11022" width="10.6640625" customWidth="1"/>
    <col min="11023" max="11023" width="11.6640625" customWidth="1"/>
    <col min="11024" max="11024" width="1.6640625" customWidth="1"/>
    <col min="11265" max="11265" width="1.6640625" customWidth="1"/>
    <col min="11266" max="11271" width="11.6640625" customWidth="1"/>
    <col min="11272" max="11272" width="1.6640625" customWidth="1"/>
    <col min="11273" max="11274" width="10.6640625" customWidth="1"/>
    <col min="11275" max="11275" width="1.6640625" customWidth="1"/>
    <col min="11276" max="11276" width="12.6640625" customWidth="1"/>
    <col min="11277" max="11277" width="6.6640625" customWidth="1"/>
    <col min="11278" max="11278" width="10.6640625" customWidth="1"/>
    <col min="11279" max="11279" width="11.6640625" customWidth="1"/>
    <col min="11280" max="11280" width="1.6640625" customWidth="1"/>
    <col min="11521" max="11521" width="1.6640625" customWidth="1"/>
    <col min="11522" max="11527" width="11.6640625" customWidth="1"/>
    <col min="11528" max="11528" width="1.6640625" customWidth="1"/>
    <col min="11529" max="11530" width="10.6640625" customWidth="1"/>
    <col min="11531" max="11531" width="1.6640625" customWidth="1"/>
    <col min="11532" max="11532" width="12.6640625" customWidth="1"/>
    <col min="11533" max="11533" width="6.6640625" customWidth="1"/>
    <col min="11534" max="11534" width="10.6640625" customWidth="1"/>
    <col min="11535" max="11535" width="11.6640625" customWidth="1"/>
    <col min="11536" max="11536" width="1.6640625" customWidth="1"/>
    <col min="11777" max="11777" width="1.6640625" customWidth="1"/>
    <col min="11778" max="11783" width="11.6640625" customWidth="1"/>
    <col min="11784" max="11784" width="1.6640625" customWidth="1"/>
    <col min="11785" max="11786" width="10.6640625" customWidth="1"/>
    <col min="11787" max="11787" width="1.6640625" customWidth="1"/>
    <col min="11788" max="11788" width="12.6640625" customWidth="1"/>
    <col min="11789" max="11789" width="6.6640625" customWidth="1"/>
    <col min="11790" max="11790" width="10.6640625" customWidth="1"/>
    <col min="11791" max="11791" width="11.6640625" customWidth="1"/>
    <col min="11792" max="11792" width="1.6640625" customWidth="1"/>
    <col min="12033" max="12033" width="1.6640625" customWidth="1"/>
    <col min="12034" max="12039" width="11.6640625" customWidth="1"/>
    <col min="12040" max="12040" width="1.6640625" customWidth="1"/>
    <col min="12041" max="12042" width="10.6640625" customWidth="1"/>
    <col min="12043" max="12043" width="1.6640625" customWidth="1"/>
    <col min="12044" max="12044" width="12.6640625" customWidth="1"/>
    <col min="12045" max="12045" width="6.6640625" customWidth="1"/>
    <col min="12046" max="12046" width="10.6640625" customWidth="1"/>
    <col min="12047" max="12047" width="11.6640625" customWidth="1"/>
    <col min="12048" max="12048" width="1.6640625" customWidth="1"/>
    <col min="12289" max="12289" width="1.6640625" customWidth="1"/>
    <col min="12290" max="12295" width="11.6640625" customWidth="1"/>
    <col min="12296" max="12296" width="1.6640625" customWidth="1"/>
    <col min="12297" max="12298" width="10.6640625" customWidth="1"/>
    <col min="12299" max="12299" width="1.6640625" customWidth="1"/>
    <col min="12300" max="12300" width="12.6640625" customWidth="1"/>
    <col min="12301" max="12301" width="6.6640625" customWidth="1"/>
    <col min="12302" max="12302" width="10.6640625" customWidth="1"/>
    <col min="12303" max="12303" width="11.6640625" customWidth="1"/>
    <col min="12304" max="12304" width="1.6640625" customWidth="1"/>
    <col min="12545" max="12545" width="1.6640625" customWidth="1"/>
    <col min="12546" max="12551" width="11.6640625" customWidth="1"/>
    <col min="12552" max="12552" width="1.6640625" customWidth="1"/>
    <col min="12553" max="12554" width="10.6640625" customWidth="1"/>
    <col min="12555" max="12555" width="1.6640625" customWidth="1"/>
    <col min="12556" max="12556" width="12.6640625" customWidth="1"/>
    <col min="12557" max="12557" width="6.6640625" customWidth="1"/>
    <col min="12558" max="12558" width="10.6640625" customWidth="1"/>
    <col min="12559" max="12559" width="11.6640625" customWidth="1"/>
    <col min="12560" max="12560" width="1.6640625" customWidth="1"/>
    <col min="12801" max="12801" width="1.6640625" customWidth="1"/>
    <col min="12802" max="12807" width="11.6640625" customWidth="1"/>
    <col min="12808" max="12808" width="1.6640625" customWidth="1"/>
    <col min="12809" max="12810" width="10.6640625" customWidth="1"/>
    <col min="12811" max="12811" width="1.6640625" customWidth="1"/>
    <col min="12812" max="12812" width="12.6640625" customWidth="1"/>
    <col min="12813" max="12813" width="6.6640625" customWidth="1"/>
    <col min="12814" max="12814" width="10.6640625" customWidth="1"/>
    <col min="12815" max="12815" width="11.6640625" customWidth="1"/>
    <col min="12816" max="12816" width="1.6640625" customWidth="1"/>
    <col min="13057" max="13057" width="1.6640625" customWidth="1"/>
    <col min="13058" max="13063" width="11.6640625" customWidth="1"/>
    <col min="13064" max="13064" width="1.6640625" customWidth="1"/>
    <col min="13065" max="13066" width="10.6640625" customWidth="1"/>
    <col min="13067" max="13067" width="1.6640625" customWidth="1"/>
    <col min="13068" max="13068" width="12.6640625" customWidth="1"/>
    <col min="13069" max="13069" width="6.6640625" customWidth="1"/>
    <col min="13070" max="13070" width="10.6640625" customWidth="1"/>
    <col min="13071" max="13071" width="11.6640625" customWidth="1"/>
    <col min="13072" max="13072" width="1.6640625" customWidth="1"/>
    <col min="13313" max="13313" width="1.6640625" customWidth="1"/>
    <col min="13314" max="13319" width="11.6640625" customWidth="1"/>
    <col min="13320" max="13320" width="1.6640625" customWidth="1"/>
    <col min="13321" max="13322" width="10.6640625" customWidth="1"/>
    <col min="13323" max="13323" width="1.6640625" customWidth="1"/>
    <col min="13324" max="13324" width="12.6640625" customWidth="1"/>
    <col min="13325" max="13325" width="6.6640625" customWidth="1"/>
    <col min="13326" max="13326" width="10.6640625" customWidth="1"/>
    <col min="13327" max="13327" width="11.6640625" customWidth="1"/>
    <col min="13328" max="13328" width="1.6640625" customWidth="1"/>
    <col min="13569" max="13569" width="1.6640625" customWidth="1"/>
    <col min="13570" max="13575" width="11.6640625" customWidth="1"/>
    <col min="13576" max="13576" width="1.6640625" customWidth="1"/>
    <col min="13577" max="13578" width="10.6640625" customWidth="1"/>
    <col min="13579" max="13579" width="1.6640625" customWidth="1"/>
    <col min="13580" max="13580" width="12.6640625" customWidth="1"/>
    <col min="13581" max="13581" width="6.6640625" customWidth="1"/>
    <col min="13582" max="13582" width="10.6640625" customWidth="1"/>
    <col min="13583" max="13583" width="11.6640625" customWidth="1"/>
    <col min="13584" max="13584" width="1.6640625" customWidth="1"/>
    <col min="13825" max="13825" width="1.6640625" customWidth="1"/>
    <col min="13826" max="13831" width="11.6640625" customWidth="1"/>
    <col min="13832" max="13832" width="1.6640625" customWidth="1"/>
    <col min="13833" max="13834" width="10.6640625" customWidth="1"/>
    <col min="13835" max="13835" width="1.6640625" customWidth="1"/>
    <col min="13836" max="13836" width="12.6640625" customWidth="1"/>
    <col min="13837" max="13837" width="6.6640625" customWidth="1"/>
    <col min="13838" max="13838" width="10.6640625" customWidth="1"/>
    <col min="13839" max="13839" width="11.6640625" customWidth="1"/>
    <col min="13840" max="13840" width="1.6640625" customWidth="1"/>
    <col min="14081" max="14081" width="1.6640625" customWidth="1"/>
    <col min="14082" max="14087" width="11.6640625" customWidth="1"/>
    <col min="14088" max="14088" width="1.6640625" customWidth="1"/>
    <col min="14089" max="14090" width="10.6640625" customWidth="1"/>
    <col min="14091" max="14091" width="1.6640625" customWidth="1"/>
    <col min="14092" max="14092" width="12.6640625" customWidth="1"/>
    <col min="14093" max="14093" width="6.6640625" customWidth="1"/>
    <col min="14094" max="14094" width="10.6640625" customWidth="1"/>
    <col min="14095" max="14095" width="11.6640625" customWidth="1"/>
    <col min="14096" max="14096" width="1.6640625" customWidth="1"/>
    <col min="14337" max="14337" width="1.6640625" customWidth="1"/>
    <col min="14338" max="14343" width="11.6640625" customWidth="1"/>
    <col min="14344" max="14344" width="1.6640625" customWidth="1"/>
    <col min="14345" max="14346" width="10.6640625" customWidth="1"/>
    <col min="14347" max="14347" width="1.6640625" customWidth="1"/>
    <col min="14348" max="14348" width="12.6640625" customWidth="1"/>
    <col min="14349" max="14349" width="6.6640625" customWidth="1"/>
    <col min="14350" max="14350" width="10.6640625" customWidth="1"/>
    <col min="14351" max="14351" width="11.6640625" customWidth="1"/>
    <col min="14352" max="14352" width="1.6640625" customWidth="1"/>
    <col min="14593" max="14593" width="1.6640625" customWidth="1"/>
    <col min="14594" max="14599" width="11.6640625" customWidth="1"/>
    <col min="14600" max="14600" width="1.6640625" customWidth="1"/>
    <col min="14601" max="14602" width="10.6640625" customWidth="1"/>
    <col min="14603" max="14603" width="1.6640625" customWidth="1"/>
    <col min="14604" max="14604" width="12.6640625" customWidth="1"/>
    <col min="14605" max="14605" width="6.6640625" customWidth="1"/>
    <col min="14606" max="14606" width="10.6640625" customWidth="1"/>
    <col min="14607" max="14607" width="11.6640625" customWidth="1"/>
    <col min="14608" max="14608" width="1.6640625" customWidth="1"/>
    <col min="14849" max="14849" width="1.6640625" customWidth="1"/>
    <col min="14850" max="14855" width="11.6640625" customWidth="1"/>
    <col min="14856" max="14856" width="1.6640625" customWidth="1"/>
    <col min="14857" max="14858" width="10.6640625" customWidth="1"/>
    <col min="14859" max="14859" width="1.6640625" customWidth="1"/>
    <col min="14860" max="14860" width="12.6640625" customWidth="1"/>
    <col min="14861" max="14861" width="6.6640625" customWidth="1"/>
    <col min="14862" max="14862" width="10.6640625" customWidth="1"/>
    <col min="14863" max="14863" width="11.6640625" customWidth="1"/>
    <col min="14864" max="14864" width="1.6640625" customWidth="1"/>
    <col min="15105" max="15105" width="1.6640625" customWidth="1"/>
    <col min="15106" max="15111" width="11.6640625" customWidth="1"/>
    <col min="15112" max="15112" width="1.6640625" customWidth="1"/>
    <col min="15113" max="15114" width="10.6640625" customWidth="1"/>
    <col min="15115" max="15115" width="1.6640625" customWidth="1"/>
    <col min="15116" max="15116" width="12.6640625" customWidth="1"/>
    <col min="15117" max="15117" width="6.6640625" customWidth="1"/>
    <col min="15118" max="15118" width="10.6640625" customWidth="1"/>
    <col min="15119" max="15119" width="11.6640625" customWidth="1"/>
    <col min="15120" max="15120" width="1.6640625" customWidth="1"/>
    <col min="15361" max="15361" width="1.6640625" customWidth="1"/>
    <col min="15362" max="15367" width="11.6640625" customWidth="1"/>
    <col min="15368" max="15368" width="1.6640625" customWidth="1"/>
    <col min="15369" max="15370" width="10.6640625" customWidth="1"/>
    <col min="15371" max="15371" width="1.6640625" customWidth="1"/>
    <col min="15372" max="15372" width="12.6640625" customWidth="1"/>
    <col min="15373" max="15373" width="6.6640625" customWidth="1"/>
    <col min="15374" max="15374" width="10.6640625" customWidth="1"/>
    <col min="15375" max="15375" width="11.6640625" customWidth="1"/>
    <col min="15376" max="15376" width="1.6640625" customWidth="1"/>
    <col min="15617" max="15617" width="1.6640625" customWidth="1"/>
    <col min="15618" max="15623" width="11.6640625" customWidth="1"/>
    <col min="15624" max="15624" width="1.6640625" customWidth="1"/>
    <col min="15625" max="15626" width="10.6640625" customWidth="1"/>
    <col min="15627" max="15627" width="1.6640625" customWidth="1"/>
    <col min="15628" max="15628" width="12.6640625" customWidth="1"/>
    <col min="15629" max="15629" width="6.6640625" customWidth="1"/>
    <col min="15630" max="15630" width="10.6640625" customWidth="1"/>
    <col min="15631" max="15631" width="11.6640625" customWidth="1"/>
    <col min="15632" max="15632" width="1.6640625" customWidth="1"/>
    <col min="15873" max="15873" width="1.6640625" customWidth="1"/>
    <col min="15874" max="15879" width="11.6640625" customWidth="1"/>
    <col min="15880" max="15880" width="1.6640625" customWidth="1"/>
    <col min="15881" max="15882" width="10.6640625" customWidth="1"/>
    <col min="15883" max="15883" width="1.6640625" customWidth="1"/>
    <col min="15884" max="15884" width="12.6640625" customWidth="1"/>
    <col min="15885" max="15885" width="6.6640625" customWidth="1"/>
    <col min="15886" max="15886" width="10.6640625" customWidth="1"/>
    <col min="15887" max="15887" width="11.6640625" customWidth="1"/>
    <col min="15888" max="15888" width="1.6640625" customWidth="1"/>
    <col min="16129" max="16129" width="1.6640625" customWidth="1"/>
    <col min="16130" max="16135" width="11.6640625" customWidth="1"/>
    <col min="16136" max="16136" width="1.6640625" customWidth="1"/>
    <col min="16137" max="16138" width="10.6640625" customWidth="1"/>
    <col min="16139" max="16139" width="1.6640625" customWidth="1"/>
    <col min="16140" max="16140" width="12.6640625" customWidth="1"/>
    <col min="16141" max="16141" width="6.6640625" customWidth="1"/>
    <col min="16142" max="16142" width="10.6640625" customWidth="1"/>
    <col min="16143" max="16143" width="11.6640625" customWidth="1"/>
    <col min="16144" max="16144" width="1.6640625" customWidth="1"/>
  </cols>
  <sheetData>
    <row r="2" spans="2:15" ht="21" customHeight="1" thickBot="1" x14ac:dyDescent="0.35">
      <c r="C2" s="1" t="s">
        <v>0</v>
      </c>
      <c r="D2" s="89" t="s">
        <v>1</v>
      </c>
      <c r="E2" s="90"/>
      <c r="F2" s="90"/>
      <c r="G2" s="90"/>
      <c r="H2" s="90"/>
      <c r="I2" s="90"/>
      <c r="J2" s="90"/>
      <c r="L2" s="1" t="s">
        <v>2</v>
      </c>
      <c r="M2" s="2" t="s">
        <v>3</v>
      </c>
      <c r="N2" s="1" t="s">
        <v>4</v>
      </c>
      <c r="O2" s="2" t="s">
        <v>5</v>
      </c>
    </row>
    <row r="3" spans="2:15" ht="9" customHeight="1" thickBot="1" x14ac:dyDescent="0.35"/>
    <row r="4" spans="2:15" ht="18" customHeight="1" thickBot="1" x14ac:dyDescent="0.35">
      <c r="B4" s="3" t="s">
        <v>6</v>
      </c>
      <c r="C4" s="4"/>
      <c r="D4" s="5"/>
      <c r="E4" s="4"/>
      <c r="F4" s="4"/>
      <c r="G4" s="6"/>
    </row>
    <row r="5" spans="2:15" ht="7.5" customHeight="1" thickBot="1" x14ac:dyDescent="0.35"/>
    <row r="6" spans="2:15" ht="15" customHeight="1" thickBot="1" x14ac:dyDescent="0.35">
      <c r="B6" s="7" t="s">
        <v>7</v>
      </c>
      <c r="C6" s="8" t="s">
        <v>8</v>
      </c>
      <c r="D6" s="9"/>
      <c r="E6" s="10"/>
      <c r="F6" s="10"/>
      <c r="G6" s="11" t="s">
        <v>73</v>
      </c>
    </row>
    <row r="7" spans="2:15" ht="7.5" customHeight="1" thickBot="1" x14ac:dyDescent="0.35"/>
    <row r="8" spans="2:15" ht="15" customHeight="1" x14ac:dyDescent="0.3">
      <c r="B8" s="12"/>
      <c r="C8" s="13" t="s">
        <v>9</v>
      </c>
      <c r="D8" s="14">
        <v>1.6</v>
      </c>
      <c r="E8" s="15" t="s">
        <v>10</v>
      </c>
      <c r="F8" s="16"/>
      <c r="G8" s="17"/>
    </row>
    <row r="9" spans="2:15" ht="15" customHeight="1" x14ac:dyDescent="0.3">
      <c r="B9" s="18"/>
      <c r="C9" s="19" t="s">
        <v>11</v>
      </c>
      <c r="D9" s="20">
        <v>0.25</v>
      </c>
      <c r="E9" s="21"/>
      <c r="F9" t="s">
        <v>12</v>
      </c>
      <c r="G9" s="22"/>
    </row>
    <row r="10" spans="2:15" ht="15" customHeight="1" x14ac:dyDescent="0.3">
      <c r="B10" s="18"/>
      <c r="C10" s="19" t="s">
        <v>13</v>
      </c>
      <c r="D10" s="20">
        <v>0.9</v>
      </c>
      <c r="E10" s="21"/>
      <c r="F10" t="s">
        <v>12</v>
      </c>
      <c r="G10" s="22"/>
    </row>
    <row r="11" spans="2:15" ht="15" customHeight="1" thickBot="1" x14ac:dyDescent="0.35">
      <c r="B11" s="23"/>
      <c r="C11" s="24" t="s">
        <v>14</v>
      </c>
      <c r="D11" s="25">
        <v>5000</v>
      </c>
      <c r="E11" s="26" t="s">
        <v>15</v>
      </c>
      <c r="F11" s="27" t="s">
        <v>16</v>
      </c>
      <c r="G11" s="28"/>
    </row>
    <row r="12" spans="2:15" ht="7.5" customHeight="1" thickBot="1" x14ac:dyDescent="0.35"/>
    <row r="13" spans="2:15" ht="15" customHeight="1" thickBot="1" x14ac:dyDescent="0.35">
      <c r="B13" s="29" t="s">
        <v>17</v>
      </c>
      <c r="C13" s="4"/>
      <c r="D13" s="4"/>
      <c r="E13" s="4"/>
      <c r="F13" s="30"/>
      <c r="G13" s="31"/>
    </row>
    <row r="14" spans="2:15" ht="15" customHeight="1" thickBot="1" x14ac:dyDescent="0.35">
      <c r="B14" s="32">
        <f>MAX(G26:G42)</f>
        <v>260.00740087820463</v>
      </c>
      <c r="C14" t="s">
        <v>18</v>
      </c>
      <c r="F14" s="33"/>
      <c r="G14" s="34"/>
      <c r="N14" s="35"/>
    </row>
    <row r="15" spans="2:15" ht="15" customHeight="1" thickBot="1" x14ac:dyDescent="0.35">
      <c r="B15" s="36">
        <v>100</v>
      </c>
      <c r="C15" s="37" t="s">
        <v>19</v>
      </c>
      <c r="G15" s="38"/>
    </row>
    <row r="16" spans="2:15" ht="15" customHeight="1" x14ac:dyDescent="0.3">
      <c r="B16" s="39">
        <f>MAX(G26:G42)/(B15/100)</f>
        <v>260.00740087820463</v>
      </c>
      <c r="C16" t="s">
        <v>20</v>
      </c>
      <c r="D16" s="40"/>
      <c r="G16" s="38"/>
    </row>
    <row r="17" spans="2:15" ht="15" customHeight="1" thickBot="1" x14ac:dyDescent="0.35">
      <c r="B17" s="41" t="s">
        <v>21</v>
      </c>
      <c r="C17" s="42" t="s">
        <v>22</v>
      </c>
      <c r="D17" s="42" t="s">
        <v>23</v>
      </c>
      <c r="E17" s="43" t="s">
        <v>24</v>
      </c>
      <c r="F17" s="88" t="s">
        <v>25</v>
      </c>
      <c r="G17" s="38"/>
    </row>
    <row r="18" spans="2:15" ht="15" customHeight="1" thickBot="1" x14ac:dyDescent="0.35">
      <c r="B18" s="44" t="s">
        <v>26</v>
      </c>
      <c r="C18" s="45">
        <v>25</v>
      </c>
      <c r="D18" s="46">
        <v>2</v>
      </c>
      <c r="E18" s="47">
        <v>2</v>
      </c>
      <c r="F18" t="s">
        <v>27</v>
      </c>
      <c r="G18" s="38"/>
    </row>
    <row r="19" spans="2:15" ht="15" customHeight="1" thickBot="1" x14ac:dyDescent="0.35">
      <c r="B19" s="48" t="s">
        <v>28</v>
      </c>
      <c r="C19" s="49">
        <f>C18*(B16/(C18*D18*E18))^(1/3)</f>
        <v>34.377047850592305</v>
      </c>
      <c r="D19" s="49">
        <f>D18*(B16/(C18*D18*E18))^(1/3)</f>
        <v>2.7501638280473846</v>
      </c>
      <c r="E19" s="49">
        <f>E18*(B16/(C18*D18*E18))^(1/3)</f>
        <v>2.7501638280473846</v>
      </c>
      <c r="F19" s="26"/>
      <c r="G19" s="50"/>
    </row>
    <row r="20" spans="2:15" ht="7.5" customHeight="1" thickBot="1" x14ac:dyDescent="0.35"/>
    <row r="21" spans="2:15" ht="15" customHeight="1" thickBot="1" x14ac:dyDescent="0.35">
      <c r="B21" s="29"/>
      <c r="C21" s="51" t="s">
        <v>71</v>
      </c>
      <c r="D21" s="4"/>
      <c r="E21" s="52"/>
      <c r="F21" s="29" t="s">
        <v>30</v>
      </c>
      <c r="G21" s="52"/>
    </row>
    <row r="22" spans="2:15" ht="15" customHeight="1" x14ac:dyDescent="0.3">
      <c r="B22" s="18"/>
      <c r="D22" s="53" t="s">
        <v>70</v>
      </c>
      <c r="E22" s="38"/>
      <c r="F22" s="54" t="s">
        <v>32</v>
      </c>
      <c r="G22" s="55" t="s">
        <v>33</v>
      </c>
    </row>
    <row r="23" spans="2:15" ht="15" customHeight="1" x14ac:dyDescent="0.3">
      <c r="B23" s="54" t="s">
        <v>34</v>
      </c>
      <c r="C23" s="56" t="s">
        <v>72</v>
      </c>
      <c r="D23" s="56" t="s">
        <v>36</v>
      </c>
      <c r="E23" s="56" t="s">
        <v>72</v>
      </c>
      <c r="F23" s="54" t="s">
        <v>37</v>
      </c>
      <c r="G23" s="55" t="s">
        <v>38</v>
      </c>
    </row>
    <row r="24" spans="2:15" ht="15" customHeight="1" thickBot="1" x14ac:dyDescent="0.35">
      <c r="B24" s="54" t="s">
        <v>39</v>
      </c>
      <c r="C24" s="56" t="s">
        <v>40</v>
      </c>
      <c r="D24" s="56" t="s">
        <v>41</v>
      </c>
      <c r="E24" s="55" t="s">
        <v>42</v>
      </c>
      <c r="F24" s="54" t="s">
        <v>38</v>
      </c>
      <c r="G24" s="55" t="s">
        <v>43</v>
      </c>
      <c r="I24" s="19"/>
      <c r="J24" s="57" t="s">
        <v>44</v>
      </c>
    </row>
    <row r="25" spans="2:15" ht="15" customHeight="1" thickBot="1" x14ac:dyDescent="0.35">
      <c r="B25" s="54" t="s">
        <v>45</v>
      </c>
      <c r="C25" s="56" t="s">
        <v>46</v>
      </c>
      <c r="D25" s="56" t="s">
        <v>47</v>
      </c>
      <c r="E25" s="55" t="s">
        <v>47</v>
      </c>
      <c r="F25" s="58" t="s">
        <v>47</v>
      </c>
      <c r="G25" s="59" t="s">
        <v>48</v>
      </c>
      <c r="I25" s="60" t="s">
        <v>49</v>
      </c>
      <c r="J25" s="4"/>
      <c r="K25" s="4"/>
      <c r="L25" s="4"/>
      <c r="M25" s="4"/>
      <c r="N25" s="4"/>
      <c r="O25" s="52"/>
    </row>
    <row r="26" spans="2:15" ht="15" customHeight="1" x14ac:dyDescent="0.3">
      <c r="B26" s="61">
        <v>1440</v>
      </c>
      <c r="C26" s="62">
        <f t="shared" ref="C26:C42" si="0">((4.29112)*(1.1952)^$D$8)/(B26^((0.60924)*(0.78522)^$D$8))</f>
        <v>0.28157434346877697</v>
      </c>
      <c r="D26" s="63">
        <f>$D$9*$C26*$D$11/43200</f>
        <v>8.1474057716660001E-3</v>
      </c>
      <c r="E26" s="64">
        <f t="shared" ref="E26:E42" si="1">$D$10*$C26*$D$11/43200</f>
        <v>2.9330660777997602E-2</v>
      </c>
      <c r="F26" s="65">
        <f t="shared" ref="F26:F42" si="2">E26-$D$40</f>
        <v>-2.4527699723736005E-2</v>
      </c>
      <c r="G26" s="66">
        <f t="shared" ref="G26:G42" si="3">(F26*$B26*60)*1.25</f>
        <v>-2648.9915701634886</v>
      </c>
      <c r="I26" s="67" t="s">
        <v>50</v>
      </c>
    </row>
    <row r="27" spans="2:15" ht="15" customHeight="1" x14ac:dyDescent="0.3">
      <c r="B27" s="54">
        <v>1200</v>
      </c>
      <c r="C27" s="68">
        <f t="shared" si="0"/>
        <v>0.30363866918785681</v>
      </c>
      <c r="D27" s="69">
        <f t="shared" ref="D27:D42" si="4">$D$9*$C27*$D$11/43200</f>
        <v>8.7858411223338193E-3</v>
      </c>
      <c r="E27" s="70">
        <f t="shared" si="1"/>
        <v>3.1629028040401755E-2</v>
      </c>
      <c r="F27" s="71">
        <f t="shared" si="2"/>
        <v>-2.2229332461331852E-2</v>
      </c>
      <c r="G27" s="72">
        <f t="shared" si="3"/>
        <v>-2000.6399215198667</v>
      </c>
      <c r="I27" s="67" t="s">
        <v>51</v>
      </c>
    </row>
    <row r="28" spans="2:15" ht="15" customHeight="1" x14ac:dyDescent="0.3">
      <c r="B28" s="54">
        <v>960</v>
      </c>
      <c r="C28" s="68">
        <f t="shared" si="0"/>
        <v>0.33300976859947307</v>
      </c>
      <c r="D28" s="69">
        <f t="shared" si="4"/>
        <v>9.6356993229014185E-3</v>
      </c>
      <c r="E28" s="70">
        <f t="shared" si="1"/>
        <v>3.4688517562445113E-2</v>
      </c>
      <c r="F28" s="71">
        <f t="shared" si="2"/>
        <v>-1.9169842939288494E-2</v>
      </c>
      <c r="G28" s="72">
        <f t="shared" si="3"/>
        <v>-1380.2286916287717</v>
      </c>
      <c r="I28" s="67" t="s">
        <v>52</v>
      </c>
    </row>
    <row r="29" spans="2:15" ht="15" customHeight="1" x14ac:dyDescent="0.3">
      <c r="B29" s="54">
        <v>720</v>
      </c>
      <c r="C29" s="68">
        <f t="shared" si="0"/>
        <v>0.37510661966070197</v>
      </c>
      <c r="D29" s="69">
        <f t="shared" si="4"/>
        <v>1.0853779504071237E-2</v>
      </c>
      <c r="E29" s="70">
        <f t="shared" si="1"/>
        <v>3.9073606214656456E-2</v>
      </c>
      <c r="F29" s="71">
        <f t="shared" si="2"/>
        <v>-1.4784754287077151E-2</v>
      </c>
      <c r="G29" s="72">
        <f t="shared" si="3"/>
        <v>-798.37673150216619</v>
      </c>
      <c r="I29" s="67" t="s">
        <v>53</v>
      </c>
    </row>
    <row r="30" spans="2:15" ht="15" customHeight="1" x14ac:dyDescent="0.3">
      <c r="B30" s="54">
        <v>480</v>
      </c>
      <c r="C30" s="68">
        <f t="shared" si="0"/>
        <v>0.44362766534228754</v>
      </c>
      <c r="D30" s="69">
        <f t="shared" si="4"/>
        <v>1.2836448649950448E-2</v>
      </c>
      <c r="E30" s="70">
        <f t="shared" si="1"/>
        <v>4.6211215139821613E-2</v>
      </c>
      <c r="F30" s="71">
        <f t="shared" si="2"/>
        <v>-7.6471453619119945E-3</v>
      </c>
      <c r="G30" s="72">
        <f t="shared" si="3"/>
        <v>-275.29723302883178</v>
      </c>
      <c r="I30" s="67" t="s">
        <v>54</v>
      </c>
    </row>
    <row r="31" spans="2:15" ht="15" customHeight="1" x14ac:dyDescent="0.3">
      <c r="B31" s="54">
        <v>360</v>
      </c>
      <c r="C31" s="68">
        <f t="shared" si="0"/>
        <v>0.49970808554466489</v>
      </c>
      <c r="D31" s="69">
        <f t="shared" si="4"/>
        <v>1.445914599376924E-2</v>
      </c>
      <c r="E31" s="70">
        <f t="shared" si="1"/>
        <v>5.2052925577569256E-2</v>
      </c>
      <c r="F31" s="71">
        <f t="shared" si="2"/>
        <v>-1.8054349241643508E-3</v>
      </c>
      <c r="G31" s="72">
        <f t="shared" si="3"/>
        <v>-48.746742952437472</v>
      </c>
      <c r="I31" s="67" t="s">
        <v>55</v>
      </c>
    </row>
    <row r="32" spans="2:15" ht="15" customHeight="1" x14ac:dyDescent="0.3">
      <c r="B32" s="54">
        <v>240</v>
      </c>
      <c r="C32" s="68">
        <f t="shared" si="0"/>
        <v>0.59099018711897355</v>
      </c>
      <c r="D32" s="69">
        <f t="shared" si="4"/>
        <v>1.7100410506914743E-2</v>
      </c>
      <c r="E32" s="70">
        <f t="shared" si="1"/>
        <v>6.1561477824893081E-2</v>
      </c>
      <c r="F32" s="71">
        <f t="shared" si="2"/>
        <v>7.7031173231594738E-3</v>
      </c>
      <c r="G32" s="72">
        <f t="shared" si="3"/>
        <v>138.65611181687052</v>
      </c>
      <c r="I32" s="67" t="s">
        <v>56</v>
      </c>
    </row>
    <row r="33" spans="2:14" ht="15" customHeight="1" x14ac:dyDescent="0.3">
      <c r="B33" s="54">
        <v>180</v>
      </c>
      <c r="C33" s="68">
        <f t="shared" si="0"/>
        <v>0.66569918436679332</v>
      </c>
      <c r="D33" s="69">
        <f t="shared" si="4"/>
        <v>1.9262129177279902E-2</v>
      </c>
      <c r="E33" s="70">
        <f>$D$10*$C33*$D$11/43200</f>
        <v>6.934366503820763E-2</v>
      </c>
      <c r="F33" s="71">
        <f>E33-$D$40</f>
        <v>1.5485304536474023E-2</v>
      </c>
      <c r="G33" s="72">
        <f>(F33*$B33*60)*1.25</f>
        <v>209.0516112423993</v>
      </c>
      <c r="I33" s="67" t="s">
        <v>57</v>
      </c>
    </row>
    <row r="34" spans="2:14" ht="15" customHeight="1" x14ac:dyDescent="0.3">
      <c r="B34" s="54">
        <v>120</v>
      </c>
      <c r="C34" s="68">
        <f t="shared" si="0"/>
        <v>0.7873030213330704</v>
      </c>
      <c r="D34" s="69">
        <f t="shared" si="4"/>
        <v>2.2780758719128196E-2</v>
      </c>
      <c r="E34" s="70">
        <f t="shared" si="1"/>
        <v>8.2010731388861502E-2</v>
      </c>
      <c r="F34" s="71">
        <f t="shared" si="2"/>
        <v>2.8152370887127895E-2</v>
      </c>
      <c r="G34" s="72">
        <f t="shared" si="3"/>
        <v>253.37133798415107</v>
      </c>
      <c r="I34" s="67" t="s">
        <v>58</v>
      </c>
    </row>
    <row r="35" spans="2:14" ht="15" customHeight="1" x14ac:dyDescent="0.3">
      <c r="B35" s="54">
        <v>90</v>
      </c>
      <c r="C35" s="68">
        <f t="shared" si="0"/>
        <v>0.88682856428786694</v>
      </c>
      <c r="D35" s="69">
        <f t="shared" si="4"/>
        <v>2.5660548735181334E-2</v>
      </c>
      <c r="E35" s="70">
        <f t="shared" si="1"/>
        <v>9.2377975446652813E-2</v>
      </c>
      <c r="F35" s="71">
        <f>E35-$D$40</f>
        <v>3.8519614944919206E-2</v>
      </c>
      <c r="G35" s="72">
        <f t="shared" si="3"/>
        <v>260.00740087820463</v>
      </c>
      <c r="I35" s="67" t="s">
        <v>59</v>
      </c>
    </row>
    <row r="36" spans="2:14" ht="15" customHeight="1" x14ac:dyDescent="0.3">
      <c r="B36" s="54">
        <v>60</v>
      </c>
      <c r="C36" s="68">
        <f t="shared" si="0"/>
        <v>1.0488262934142403</v>
      </c>
      <c r="D36" s="69">
        <f t="shared" si="4"/>
        <v>3.0347983027032416E-2</v>
      </c>
      <c r="E36" s="70">
        <f t="shared" si="1"/>
        <v>0.10925273889731671</v>
      </c>
      <c r="F36" s="71">
        <f t="shared" si="2"/>
        <v>5.5394378395583102E-2</v>
      </c>
      <c r="G36" s="72">
        <f t="shared" si="3"/>
        <v>249.27470278012393</v>
      </c>
      <c r="I36" s="67" t="s">
        <v>60</v>
      </c>
    </row>
    <row r="37" spans="2:14" ht="15" customHeight="1" x14ac:dyDescent="0.3">
      <c r="B37" s="54">
        <v>45</v>
      </c>
      <c r="C37" s="68">
        <f t="shared" si="0"/>
        <v>1.1814118462304519</v>
      </c>
      <c r="D37" s="69">
        <f t="shared" si="4"/>
        <v>3.418437055064965E-2</v>
      </c>
      <c r="E37" s="70">
        <f t="shared" si="1"/>
        <v>0.12306373398233876</v>
      </c>
      <c r="F37" s="71">
        <f t="shared" si="2"/>
        <v>6.9205373480605153E-2</v>
      </c>
      <c r="G37" s="72">
        <f t="shared" si="3"/>
        <v>233.56813549704239</v>
      </c>
      <c r="I37" s="67" t="s">
        <v>61</v>
      </c>
    </row>
    <row r="38" spans="2:14" ht="15" customHeight="1" x14ac:dyDescent="0.3">
      <c r="B38" s="54">
        <v>30</v>
      </c>
      <c r="C38" s="68">
        <f t="shared" si="0"/>
        <v>1.3972213543578929</v>
      </c>
      <c r="D38" s="69">
        <f t="shared" si="4"/>
        <v>4.0428858633040882E-2</v>
      </c>
      <c r="E38" s="70">
        <f t="shared" si="1"/>
        <v>0.14554389107894719</v>
      </c>
      <c r="F38" s="71">
        <f t="shared" si="2"/>
        <v>9.1685530577213584E-2</v>
      </c>
      <c r="G38" s="72">
        <f t="shared" si="3"/>
        <v>206.29244379873057</v>
      </c>
      <c r="I38" s="67" t="s">
        <v>62</v>
      </c>
      <c r="J38" s="67"/>
      <c r="K38" s="67"/>
      <c r="L38" s="67"/>
      <c r="M38" s="67"/>
      <c r="N38" s="67"/>
    </row>
    <row r="39" spans="2:14" ht="15" customHeight="1" thickBot="1" x14ac:dyDescent="0.35">
      <c r="B39" s="54">
        <v>20</v>
      </c>
      <c r="C39" s="68">
        <f t="shared" si="0"/>
        <v>1.6524529691340966</v>
      </c>
      <c r="D39" s="69">
        <f t="shared" si="4"/>
        <v>4.7814032671704185E-2</v>
      </c>
      <c r="E39" s="70">
        <f t="shared" si="1"/>
        <v>0.17213051761813505</v>
      </c>
      <c r="F39" s="71">
        <f t="shared" si="2"/>
        <v>0.11827215711640145</v>
      </c>
      <c r="G39" s="72">
        <f t="shared" si="3"/>
        <v>177.40823567460217</v>
      </c>
      <c r="I39" s="67" t="s">
        <v>63</v>
      </c>
      <c r="J39" s="67"/>
      <c r="K39" s="67"/>
      <c r="L39" s="67"/>
      <c r="M39" s="67"/>
      <c r="N39" s="67"/>
    </row>
    <row r="40" spans="2:14" ht="15" customHeight="1" thickBot="1" x14ac:dyDescent="0.35">
      <c r="B40" s="73">
        <v>15</v>
      </c>
      <c r="C40" s="74">
        <f t="shared" si="0"/>
        <v>1.8613449389399135</v>
      </c>
      <c r="D40" s="75">
        <f t="shared" si="4"/>
        <v>5.3858360501733607E-2</v>
      </c>
      <c r="E40" s="70">
        <f t="shared" si="1"/>
        <v>0.19389009780624097</v>
      </c>
      <c r="F40" s="71">
        <f t="shared" si="2"/>
        <v>0.14003173730450735</v>
      </c>
      <c r="G40" s="72">
        <f t="shared" si="3"/>
        <v>157.53570446757078</v>
      </c>
      <c r="I40" s="67" t="s">
        <v>64</v>
      </c>
      <c r="J40" s="67"/>
      <c r="K40" s="67"/>
      <c r="L40" s="67"/>
      <c r="M40" s="67"/>
      <c r="N40" s="67"/>
    </row>
    <row r="41" spans="2:14" ht="15" customHeight="1" x14ac:dyDescent="0.3">
      <c r="B41" s="54">
        <v>10</v>
      </c>
      <c r="C41" s="68">
        <f t="shared" si="0"/>
        <v>2.2013584041932219</v>
      </c>
      <c r="D41" s="69">
        <f t="shared" si="4"/>
        <v>6.3696713084294615E-2</v>
      </c>
      <c r="E41" s="70">
        <f t="shared" si="1"/>
        <v>0.22930816710346061</v>
      </c>
      <c r="F41" s="71">
        <f t="shared" si="2"/>
        <v>0.17544980660172699</v>
      </c>
      <c r="G41" s="72">
        <f t="shared" si="3"/>
        <v>131.58735495129523</v>
      </c>
      <c r="I41" s="67" t="s">
        <v>65</v>
      </c>
      <c r="J41" s="67"/>
      <c r="K41" s="67"/>
      <c r="L41" s="67"/>
      <c r="M41" s="67"/>
      <c r="N41" s="67"/>
    </row>
    <row r="42" spans="2:14" ht="15" customHeight="1" thickBot="1" x14ac:dyDescent="0.35">
      <c r="B42" s="58">
        <v>5</v>
      </c>
      <c r="C42" s="76">
        <f t="shared" si="0"/>
        <v>2.9325971233247721</v>
      </c>
      <c r="D42" s="77">
        <f t="shared" si="4"/>
        <v>8.4855240836943638E-2</v>
      </c>
      <c r="E42" s="78">
        <f t="shared" si="1"/>
        <v>0.30547886701299715</v>
      </c>
      <c r="F42" s="79">
        <f t="shared" si="2"/>
        <v>0.25162050651126355</v>
      </c>
      <c r="G42" s="80">
        <f t="shared" si="3"/>
        <v>94.357689941723834</v>
      </c>
      <c r="I42" s="67" t="s">
        <v>66</v>
      </c>
    </row>
    <row r="43" spans="2:14" ht="8.25" customHeight="1" x14ac:dyDescent="0.3">
      <c r="F43" s="81"/>
      <c r="N43" s="82"/>
    </row>
    <row r="44" spans="2:14" ht="15" customHeight="1" x14ac:dyDescent="0.3">
      <c r="H44" s="83" t="s">
        <v>67</v>
      </c>
    </row>
    <row r="45" spans="2:14" x14ac:dyDescent="0.3">
      <c r="C45" s="56"/>
      <c r="J45" s="84"/>
    </row>
    <row r="46" spans="2:14" x14ac:dyDescent="0.3">
      <c r="B46" t="s">
        <v>68</v>
      </c>
      <c r="C46" s="56"/>
      <c r="J46" s="84"/>
    </row>
    <row r="47" spans="2:14" x14ac:dyDescent="0.3">
      <c r="B47" t="s">
        <v>69</v>
      </c>
      <c r="C47" s="56"/>
    </row>
    <row r="48" spans="2:14" x14ac:dyDescent="0.3">
      <c r="C48" s="56"/>
    </row>
    <row r="49" spans="3:10" x14ac:dyDescent="0.3">
      <c r="C49" s="56"/>
    </row>
    <row r="50" spans="3:10" x14ac:dyDescent="0.3">
      <c r="C50" s="56"/>
    </row>
    <row r="51" spans="3:10" x14ac:dyDescent="0.3">
      <c r="C51" s="56"/>
    </row>
    <row r="52" spans="3:10" x14ac:dyDescent="0.3">
      <c r="C52" s="56"/>
    </row>
    <row r="53" spans="3:10" x14ac:dyDescent="0.3">
      <c r="C53" s="56"/>
    </row>
    <row r="54" spans="3:10" x14ac:dyDescent="0.3">
      <c r="C54" s="56"/>
    </row>
    <row r="55" spans="3:10" x14ac:dyDescent="0.3">
      <c r="C55" s="56"/>
      <c r="J55" s="85"/>
    </row>
    <row r="56" spans="3:10" x14ac:dyDescent="0.3">
      <c r="C56" s="56"/>
      <c r="J56" s="84"/>
    </row>
    <row r="57" spans="3:10" s="67" customFormat="1" x14ac:dyDescent="0.3">
      <c r="C57" s="56"/>
      <c r="J57" s="86"/>
    </row>
    <row r="58" spans="3:10" s="67" customFormat="1" x14ac:dyDescent="0.3">
      <c r="C58" s="56"/>
      <c r="J58" s="86"/>
    </row>
    <row r="59" spans="3:10" s="67" customFormat="1" x14ac:dyDescent="0.3">
      <c r="C59" s="56"/>
    </row>
    <row r="60" spans="3:10" s="67" customFormat="1" x14ac:dyDescent="0.3">
      <c r="C60" s="56"/>
    </row>
    <row r="61" spans="3:10" s="67" customFormat="1" ht="7.5" customHeight="1" x14ac:dyDescent="0.3">
      <c r="C61" s="56"/>
    </row>
    <row r="62" spans="3:10" s="67" customFormat="1" x14ac:dyDescent="0.3">
      <c r="C62" s="56"/>
      <c r="J62" s="87"/>
    </row>
    <row r="63" spans="3:10" x14ac:dyDescent="0.3">
      <c r="C63" s="56"/>
      <c r="I63" s="21"/>
      <c r="J63" s="84"/>
    </row>
    <row r="64" spans="3:10" x14ac:dyDescent="0.3">
      <c r="C64" s="56"/>
    </row>
    <row r="65" spans="3:3" x14ac:dyDescent="0.3">
      <c r="C65" s="56"/>
    </row>
    <row r="66" spans="3:3" x14ac:dyDescent="0.3">
      <c r="C66" s="56"/>
    </row>
    <row r="67" spans="3:3" x14ac:dyDescent="0.3">
      <c r="C67" s="56"/>
    </row>
    <row r="68" spans="3:3" x14ac:dyDescent="0.3">
      <c r="C68" s="56"/>
    </row>
    <row r="69" spans="3:3" x14ac:dyDescent="0.3">
      <c r="C69" s="56"/>
    </row>
    <row r="70" spans="3:3" x14ac:dyDescent="0.3">
      <c r="C70" s="56"/>
    </row>
    <row r="71" spans="3:3" x14ac:dyDescent="0.3">
      <c r="C71" s="56"/>
    </row>
    <row r="72" spans="3:3" x14ac:dyDescent="0.3">
      <c r="C72" s="56"/>
    </row>
    <row r="73" spans="3:3" x14ac:dyDescent="0.3">
      <c r="C73" s="56"/>
    </row>
    <row r="74" spans="3:3" x14ac:dyDescent="0.3">
      <c r="C74" s="56"/>
    </row>
    <row r="75" spans="3:3" x14ac:dyDescent="0.3">
      <c r="C75" s="56"/>
    </row>
    <row r="76" spans="3:3" x14ac:dyDescent="0.3">
      <c r="C76" s="56"/>
    </row>
    <row r="77" spans="3:3" x14ac:dyDescent="0.3">
      <c r="C77" s="56"/>
    </row>
    <row r="78" spans="3:3" x14ac:dyDescent="0.3">
      <c r="C78" s="56"/>
    </row>
    <row r="79" spans="3:3" x14ac:dyDescent="0.3">
      <c r="C79" s="56"/>
    </row>
    <row r="80" spans="3:3" x14ac:dyDescent="0.3">
      <c r="C80" s="56"/>
    </row>
    <row r="81" spans="3:3" x14ac:dyDescent="0.3">
      <c r="C81" s="56"/>
    </row>
    <row r="82" spans="3:3" x14ac:dyDescent="0.3">
      <c r="C82" s="56"/>
    </row>
    <row r="83" spans="3:3" x14ac:dyDescent="0.3">
      <c r="C83" s="56"/>
    </row>
    <row r="84" spans="3:3" x14ac:dyDescent="0.3">
      <c r="C84" s="56"/>
    </row>
    <row r="85" spans="3:3" x14ac:dyDescent="0.3">
      <c r="C85" s="56"/>
    </row>
    <row r="86" spans="3:3" x14ac:dyDescent="0.3">
      <c r="C86" s="56"/>
    </row>
    <row r="87" spans="3:3" x14ac:dyDescent="0.3">
      <c r="C87" s="56"/>
    </row>
    <row r="88" spans="3:3" x14ac:dyDescent="0.3">
      <c r="C88" s="56"/>
    </row>
    <row r="89" spans="3:3" x14ac:dyDescent="0.3">
      <c r="C89" s="56"/>
    </row>
    <row r="90" spans="3:3" x14ac:dyDescent="0.3">
      <c r="C90" s="56"/>
    </row>
    <row r="91" spans="3:3" x14ac:dyDescent="0.3">
      <c r="C91" s="56"/>
    </row>
    <row r="92" spans="3:3" x14ac:dyDescent="0.3">
      <c r="C92" s="56"/>
    </row>
    <row r="93" spans="3:3" x14ac:dyDescent="0.3">
      <c r="C93" s="56"/>
    </row>
    <row r="94" spans="3:3" x14ac:dyDescent="0.3">
      <c r="C94" s="56"/>
    </row>
    <row r="95" spans="3:3" x14ac:dyDescent="0.3">
      <c r="C95" s="56"/>
    </row>
    <row r="96" spans="3:3" x14ac:dyDescent="0.3">
      <c r="C96" s="56"/>
    </row>
    <row r="97" spans="3:3" x14ac:dyDescent="0.3">
      <c r="C97" s="56"/>
    </row>
    <row r="98" spans="3:3" x14ac:dyDescent="0.3">
      <c r="C98" s="56"/>
    </row>
    <row r="99" spans="3:3" x14ac:dyDescent="0.3">
      <c r="C99" s="56"/>
    </row>
    <row r="100" spans="3:3" x14ac:dyDescent="0.3">
      <c r="C100" s="56"/>
    </row>
  </sheetData>
  <sheetProtection algorithmName="SHA-512" hashValue="OU5wX2Na5P2M5zG2hfkd8M3Fh8JHwyzMijDgWMD75ZGl+25yPRWu16P+WZxoid1/d/NDOkCdDYgV5wRGQBjJPQ==" saltValue="efRN2Cag4UgBwPLefd8fyA==" spinCount="100000" sheet="1" objects="1" scenarios="1"/>
  <mergeCells count="1">
    <mergeCell ref="D2:J2"/>
  </mergeCells>
  <conditionalFormatting sqref="F13:F14 B16">
    <cfRule type="cellIs" dxfId="7" priority="1" stopIfTrue="1" operator="equal">
      <formula>MAX($G$26:$G$37)</formula>
    </cfRule>
  </conditionalFormatting>
  <conditionalFormatting sqref="G26:G42">
    <cfRule type="cellIs" dxfId="6" priority="2" stopIfTrue="1" operator="equal">
      <formula>MAX($G$26:$G$42)</formula>
    </cfRule>
  </conditionalFormatting>
  <dataValidations count="9">
    <dataValidation type="decimal" showInputMessage="1" showErrorMessage="1" prompt="0.01 to 100" sqref="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74C2D257-DA21-4F46-A996-21D05336412B}">
      <formula1>0.01</formula1>
      <formula2>100</formula2>
    </dataValidation>
    <dataValidation type="decimal" showInputMessage="1" showErrorMessage="1" prompt="0.01 to 1000" sqref="C18:D18 IY18:IZ18 SU18:SV18 ACQ18:ACR18 AMM18:AMN18 AWI18:AWJ18 BGE18:BGF18 BQA18:BQB18 BZW18:BZX18 CJS18:CJT18 CTO18:CTP18 DDK18:DDL18 DNG18:DNH18 DXC18:DXD18 EGY18:EGZ18 EQU18:EQV18 FAQ18:FAR18 FKM18:FKN18 FUI18:FUJ18 GEE18:GEF18 GOA18:GOB18 GXW18:GXX18 HHS18:HHT18 HRO18:HRP18 IBK18:IBL18 ILG18:ILH18 IVC18:IVD18 JEY18:JEZ18 JOU18:JOV18 JYQ18:JYR18 KIM18:KIN18 KSI18:KSJ18 LCE18:LCF18 LMA18:LMB18 LVW18:LVX18 MFS18:MFT18 MPO18:MPP18 MZK18:MZL18 NJG18:NJH18 NTC18:NTD18 OCY18:OCZ18 OMU18:OMV18 OWQ18:OWR18 PGM18:PGN18 PQI18:PQJ18 QAE18:QAF18 QKA18:QKB18 QTW18:QTX18 RDS18:RDT18 RNO18:RNP18 RXK18:RXL18 SHG18:SHH18 SRC18:SRD18 TAY18:TAZ18 TKU18:TKV18 TUQ18:TUR18 UEM18:UEN18 UOI18:UOJ18 UYE18:UYF18 VIA18:VIB18 VRW18:VRX18 WBS18:WBT18 WLO18:WLP18 WVK18:WVL18 C65554:D65554 IY65554:IZ65554 SU65554:SV65554 ACQ65554:ACR65554 AMM65554:AMN65554 AWI65554:AWJ65554 BGE65554:BGF65554 BQA65554:BQB65554 BZW65554:BZX65554 CJS65554:CJT65554 CTO65554:CTP65554 DDK65554:DDL65554 DNG65554:DNH65554 DXC65554:DXD65554 EGY65554:EGZ65554 EQU65554:EQV65554 FAQ65554:FAR65554 FKM65554:FKN65554 FUI65554:FUJ65554 GEE65554:GEF65554 GOA65554:GOB65554 GXW65554:GXX65554 HHS65554:HHT65554 HRO65554:HRP65554 IBK65554:IBL65554 ILG65554:ILH65554 IVC65554:IVD65554 JEY65554:JEZ65554 JOU65554:JOV65554 JYQ65554:JYR65554 KIM65554:KIN65554 KSI65554:KSJ65554 LCE65554:LCF65554 LMA65554:LMB65554 LVW65554:LVX65554 MFS65554:MFT65554 MPO65554:MPP65554 MZK65554:MZL65554 NJG65554:NJH65554 NTC65554:NTD65554 OCY65554:OCZ65554 OMU65554:OMV65554 OWQ65554:OWR65554 PGM65554:PGN65554 PQI65554:PQJ65554 QAE65554:QAF65554 QKA65554:QKB65554 QTW65554:QTX65554 RDS65554:RDT65554 RNO65554:RNP65554 RXK65554:RXL65554 SHG65554:SHH65554 SRC65554:SRD65554 TAY65554:TAZ65554 TKU65554:TKV65554 TUQ65554:TUR65554 UEM65554:UEN65554 UOI65554:UOJ65554 UYE65554:UYF65554 VIA65554:VIB65554 VRW65554:VRX65554 WBS65554:WBT65554 WLO65554:WLP65554 WVK65554:WVL65554 C131090:D131090 IY131090:IZ131090 SU131090:SV131090 ACQ131090:ACR131090 AMM131090:AMN131090 AWI131090:AWJ131090 BGE131090:BGF131090 BQA131090:BQB131090 BZW131090:BZX131090 CJS131090:CJT131090 CTO131090:CTP131090 DDK131090:DDL131090 DNG131090:DNH131090 DXC131090:DXD131090 EGY131090:EGZ131090 EQU131090:EQV131090 FAQ131090:FAR131090 FKM131090:FKN131090 FUI131090:FUJ131090 GEE131090:GEF131090 GOA131090:GOB131090 GXW131090:GXX131090 HHS131090:HHT131090 HRO131090:HRP131090 IBK131090:IBL131090 ILG131090:ILH131090 IVC131090:IVD131090 JEY131090:JEZ131090 JOU131090:JOV131090 JYQ131090:JYR131090 KIM131090:KIN131090 KSI131090:KSJ131090 LCE131090:LCF131090 LMA131090:LMB131090 LVW131090:LVX131090 MFS131090:MFT131090 MPO131090:MPP131090 MZK131090:MZL131090 NJG131090:NJH131090 NTC131090:NTD131090 OCY131090:OCZ131090 OMU131090:OMV131090 OWQ131090:OWR131090 PGM131090:PGN131090 PQI131090:PQJ131090 QAE131090:QAF131090 QKA131090:QKB131090 QTW131090:QTX131090 RDS131090:RDT131090 RNO131090:RNP131090 RXK131090:RXL131090 SHG131090:SHH131090 SRC131090:SRD131090 TAY131090:TAZ131090 TKU131090:TKV131090 TUQ131090:TUR131090 UEM131090:UEN131090 UOI131090:UOJ131090 UYE131090:UYF131090 VIA131090:VIB131090 VRW131090:VRX131090 WBS131090:WBT131090 WLO131090:WLP131090 WVK131090:WVL131090 C196626:D196626 IY196626:IZ196626 SU196626:SV196626 ACQ196626:ACR196626 AMM196626:AMN196626 AWI196626:AWJ196626 BGE196626:BGF196626 BQA196626:BQB196626 BZW196626:BZX196626 CJS196626:CJT196626 CTO196626:CTP196626 DDK196626:DDL196626 DNG196626:DNH196626 DXC196626:DXD196626 EGY196626:EGZ196626 EQU196626:EQV196626 FAQ196626:FAR196626 FKM196626:FKN196626 FUI196626:FUJ196626 GEE196626:GEF196626 GOA196626:GOB196626 GXW196626:GXX196626 HHS196626:HHT196626 HRO196626:HRP196626 IBK196626:IBL196626 ILG196626:ILH196626 IVC196626:IVD196626 JEY196626:JEZ196626 JOU196626:JOV196626 JYQ196626:JYR196626 KIM196626:KIN196626 KSI196626:KSJ196626 LCE196626:LCF196626 LMA196626:LMB196626 LVW196626:LVX196626 MFS196626:MFT196626 MPO196626:MPP196626 MZK196626:MZL196626 NJG196626:NJH196626 NTC196626:NTD196626 OCY196626:OCZ196626 OMU196626:OMV196626 OWQ196626:OWR196626 PGM196626:PGN196626 PQI196626:PQJ196626 QAE196626:QAF196626 QKA196626:QKB196626 QTW196626:QTX196626 RDS196626:RDT196626 RNO196626:RNP196626 RXK196626:RXL196626 SHG196626:SHH196626 SRC196626:SRD196626 TAY196626:TAZ196626 TKU196626:TKV196626 TUQ196626:TUR196626 UEM196626:UEN196626 UOI196626:UOJ196626 UYE196626:UYF196626 VIA196626:VIB196626 VRW196626:VRX196626 WBS196626:WBT196626 WLO196626:WLP196626 WVK196626:WVL196626 C262162:D262162 IY262162:IZ262162 SU262162:SV262162 ACQ262162:ACR262162 AMM262162:AMN262162 AWI262162:AWJ262162 BGE262162:BGF262162 BQA262162:BQB262162 BZW262162:BZX262162 CJS262162:CJT262162 CTO262162:CTP262162 DDK262162:DDL262162 DNG262162:DNH262162 DXC262162:DXD262162 EGY262162:EGZ262162 EQU262162:EQV262162 FAQ262162:FAR262162 FKM262162:FKN262162 FUI262162:FUJ262162 GEE262162:GEF262162 GOA262162:GOB262162 GXW262162:GXX262162 HHS262162:HHT262162 HRO262162:HRP262162 IBK262162:IBL262162 ILG262162:ILH262162 IVC262162:IVD262162 JEY262162:JEZ262162 JOU262162:JOV262162 JYQ262162:JYR262162 KIM262162:KIN262162 KSI262162:KSJ262162 LCE262162:LCF262162 LMA262162:LMB262162 LVW262162:LVX262162 MFS262162:MFT262162 MPO262162:MPP262162 MZK262162:MZL262162 NJG262162:NJH262162 NTC262162:NTD262162 OCY262162:OCZ262162 OMU262162:OMV262162 OWQ262162:OWR262162 PGM262162:PGN262162 PQI262162:PQJ262162 QAE262162:QAF262162 QKA262162:QKB262162 QTW262162:QTX262162 RDS262162:RDT262162 RNO262162:RNP262162 RXK262162:RXL262162 SHG262162:SHH262162 SRC262162:SRD262162 TAY262162:TAZ262162 TKU262162:TKV262162 TUQ262162:TUR262162 UEM262162:UEN262162 UOI262162:UOJ262162 UYE262162:UYF262162 VIA262162:VIB262162 VRW262162:VRX262162 WBS262162:WBT262162 WLO262162:WLP262162 WVK262162:WVL262162 C327698:D327698 IY327698:IZ327698 SU327698:SV327698 ACQ327698:ACR327698 AMM327698:AMN327698 AWI327698:AWJ327698 BGE327698:BGF327698 BQA327698:BQB327698 BZW327698:BZX327698 CJS327698:CJT327698 CTO327698:CTP327698 DDK327698:DDL327698 DNG327698:DNH327698 DXC327698:DXD327698 EGY327698:EGZ327698 EQU327698:EQV327698 FAQ327698:FAR327698 FKM327698:FKN327698 FUI327698:FUJ327698 GEE327698:GEF327698 GOA327698:GOB327698 GXW327698:GXX327698 HHS327698:HHT327698 HRO327698:HRP327698 IBK327698:IBL327698 ILG327698:ILH327698 IVC327698:IVD327698 JEY327698:JEZ327698 JOU327698:JOV327698 JYQ327698:JYR327698 KIM327698:KIN327698 KSI327698:KSJ327698 LCE327698:LCF327698 LMA327698:LMB327698 LVW327698:LVX327698 MFS327698:MFT327698 MPO327698:MPP327698 MZK327698:MZL327698 NJG327698:NJH327698 NTC327698:NTD327698 OCY327698:OCZ327698 OMU327698:OMV327698 OWQ327698:OWR327698 PGM327698:PGN327698 PQI327698:PQJ327698 QAE327698:QAF327698 QKA327698:QKB327698 QTW327698:QTX327698 RDS327698:RDT327698 RNO327698:RNP327698 RXK327698:RXL327698 SHG327698:SHH327698 SRC327698:SRD327698 TAY327698:TAZ327698 TKU327698:TKV327698 TUQ327698:TUR327698 UEM327698:UEN327698 UOI327698:UOJ327698 UYE327698:UYF327698 VIA327698:VIB327698 VRW327698:VRX327698 WBS327698:WBT327698 WLO327698:WLP327698 WVK327698:WVL327698 C393234:D393234 IY393234:IZ393234 SU393234:SV393234 ACQ393234:ACR393234 AMM393234:AMN393234 AWI393234:AWJ393234 BGE393234:BGF393234 BQA393234:BQB393234 BZW393234:BZX393234 CJS393234:CJT393234 CTO393234:CTP393234 DDK393234:DDL393234 DNG393234:DNH393234 DXC393234:DXD393234 EGY393234:EGZ393234 EQU393234:EQV393234 FAQ393234:FAR393234 FKM393234:FKN393234 FUI393234:FUJ393234 GEE393234:GEF393234 GOA393234:GOB393234 GXW393234:GXX393234 HHS393234:HHT393234 HRO393234:HRP393234 IBK393234:IBL393234 ILG393234:ILH393234 IVC393234:IVD393234 JEY393234:JEZ393234 JOU393234:JOV393234 JYQ393234:JYR393234 KIM393234:KIN393234 KSI393234:KSJ393234 LCE393234:LCF393234 LMA393234:LMB393234 LVW393234:LVX393234 MFS393234:MFT393234 MPO393234:MPP393234 MZK393234:MZL393234 NJG393234:NJH393234 NTC393234:NTD393234 OCY393234:OCZ393234 OMU393234:OMV393234 OWQ393234:OWR393234 PGM393234:PGN393234 PQI393234:PQJ393234 QAE393234:QAF393234 QKA393234:QKB393234 QTW393234:QTX393234 RDS393234:RDT393234 RNO393234:RNP393234 RXK393234:RXL393234 SHG393234:SHH393234 SRC393234:SRD393234 TAY393234:TAZ393234 TKU393234:TKV393234 TUQ393234:TUR393234 UEM393234:UEN393234 UOI393234:UOJ393234 UYE393234:UYF393234 VIA393234:VIB393234 VRW393234:VRX393234 WBS393234:WBT393234 WLO393234:WLP393234 WVK393234:WVL393234 C458770:D458770 IY458770:IZ458770 SU458770:SV458770 ACQ458770:ACR458770 AMM458770:AMN458770 AWI458770:AWJ458770 BGE458770:BGF458770 BQA458770:BQB458770 BZW458770:BZX458770 CJS458770:CJT458770 CTO458770:CTP458770 DDK458770:DDL458770 DNG458770:DNH458770 DXC458770:DXD458770 EGY458770:EGZ458770 EQU458770:EQV458770 FAQ458770:FAR458770 FKM458770:FKN458770 FUI458770:FUJ458770 GEE458770:GEF458770 GOA458770:GOB458770 GXW458770:GXX458770 HHS458770:HHT458770 HRO458770:HRP458770 IBK458770:IBL458770 ILG458770:ILH458770 IVC458770:IVD458770 JEY458770:JEZ458770 JOU458770:JOV458770 JYQ458770:JYR458770 KIM458770:KIN458770 KSI458770:KSJ458770 LCE458770:LCF458770 LMA458770:LMB458770 LVW458770:LVX458770 MFS458770:MFT458770 MPO458770:MPP458770 MZK458770:MZL458770 NJG458770:NJH458770 NTC458770:NTD458770 OCY458770:OCZ458770 OMU458770:OMV458770 OWQ458770:OWR458770 PGM458770:PGN458770 PQI458770:PQJ458770 QAE458770:QAF458770 QKA458770:QKB458770 QTW458770:QTX458770 RDS458770:RDT458770 RNO458770:RNP458770 RXK458770:RXL458770 SHG458770:SHH458770 SRC458770:SRD458770 TAY458770:TAZ458770 TKU458770:TKV458770 TUQ458770:TUR458770 UEM458770:UEN458770 UOI458770:UOJ458770 UYE458770:UYF458770 VIA458770:VIB458770 VRW458770:VRX458770 WBS458770:WBT458770 WLO458770:WLP458770 WVK458770:WVL458770 C524306:D524306 IY524306:IZ524306 SU524306:SV524306 ACQ524306:ACR524306 AMM524306:AMN524306 AWI524306:AWJ524306 BGE524306:BGF524306 BQA524306:BQB524306 BZW524306:BZX524306 CJS524306:CJT524306 CTO524306:CTP524306 DDK524306:DDL524306 DNG524306:DNH524306 DXC524306:DXD524306 EGY524306:EGZ524306 EQU524306:EQV524306 FAQ524306:FAR524306 FKM524306:FKN524306 FUI524306:FUJ524306 GEE524306:GEF524306 GOA524306:GOB524306 GXW524306:GXX524306 HHS524306:HHT524306 HRO524306:HRP524306 IBK524306:IBL524306 ILG524306:ILH524306 IVC524306:IVD524306 JEY524306:JEZ524306 JOU524306:JOV524306 JYQ524306:JYR524306 KIM524306:KIN524306 KSI524306:KSJ524306 LCE524306:LCF524306 LMA524306:LMB524306 LVW524306:LVX524306 MFS524306:MFT524306 MPO524306:MPP524306 MZK524306:MZL524306 NJG524306:NJH524306 NTC524306:NTD524306 OCY524306:OCZ524306 OMU524306:OMV524306 OWQ524306:OWR524306 PGM524306:PGN524306 PQI524306:PQJ524306 QAE524306:QAF524306 QKA524306:QKB524306 QTW524306:QTX524306 RDS524306:RDT524306 RNO524306:RNP524306 RXK524306:RXL524306 SHG524306:SHH524306 SRC524306:SRD524306 TAY524306:TAZ524306 TKU524306:TKV524306 TUQ524306:TUR524306 UEM524306:UEN524306 UOI524306:UOJ524306 UYE524306:UYF524306 VIA524306:VIB524306 VRW524306:VRX524306 WBS524306:WBT524306 WLO524306:WLP524306 WVK524306:WVL524306 C589842:D589842 IY589842:IZ589842 SU589842:SV589842 ACQ589842:ACR589842 AMM589842:AMN589842 AWI589842:AWJ589842 BGE589842:BGF589842 BQA589842:BQB589842 BZW589842:BZX589842 CJS589842:CJT589842 CTO589842:CTP589842 DDK589842:DDL589842 DNG589842:DNH589842 DXC589842:DXD589842 EGY589842:EGZ589842 EQU589842:EQV589842 FAQ589842:FAR589842 FKM589842:FKN589842 FUI589842:FUJ589842 GEE589842:GEF589842 GOA589842:GOB589842 GXW589842:GXX589842 HHS589842:HHT589842 HRO589842:HRP589842 IBK589842:IBL589842 ILG589842:ILH589842 IVC589842:IVD589842 JEY589842:JEZ589842 JOU589842:JOV589842 JYQ589842:JYR589842 KIM589842:KIN589842 KSI589842:KSJ589842 LCE589842:LCF589842 LMA589842:LMB589842 LVW589842:LVX589842 MFS589842:MFT589842 MPO589842:MPP589842 MZK589842:MZL589842 NJG589842:NJH589842 NTC589842:NTD589842 OCY589842:OCZ589842 OMU589842:OMV589842 OWQ589842:OWR589842 PGM589842:PGN589842 PQI589842:PQJ589842 QAE589842:QAF589842 QKA589842:QKB589842 QTW589842:QTX589842 RDS589842:RDT589842 RNO589842:RNP589842 RXK589842:RXL589842 SHG589842:SHH589842 SRC589842:SRD589842 TAY589842:TAZ589842 TKU589842:TKV589842 TUQ589842:TUR589842 UEM589842:UEN589842 UOI589842:UOJ589842 UYE589842:UYF589842 VIA589842:VIB589842 VRW589842:VRX589842 WBS589842:WBT589842 WLO589842:WLP589842 WVK589842:WVL589842 C655378:D655378 IY655378:IZ655378 SU655378:SV655378 ACQ655378:ACR655378 AMM655378:AMN655378 AWI655378:AWJ655378 BGE655378:BGF655378 BQA655378:BQB655378 BZW655378:BZX655378 CJS655378:CJT655378 CTO655378:CTP655378 DDK655378:DDL655378 DNG655378:DNH655378 DXC655378:DXD655378 EGY655378:EGZ655378 EQU655378:EQV655378 FAQ655378:FAR655378 FKM655378:FKN655378 FUI655378:FUJ655378 GEE655378:GEF655378 GOA655378:GOB655378 GXW655378:GXX655378 HHS655378:HHT655378 HRO655378:HRP655378 IBK655378:IBL655378 ILG655378:ILH655378 IVC655378:IVD655378 JEY655378:JEZ655378 JOU655378:JOV655378 JYQ655378:JYR655378 KIM655378:KIN655378 KSI655378:KSJ655378 LCE655378:LCF655378 LMA655378:LMB655378 LVW655378:LVX655378 MFS655378:MFT655378 MPO655378:MPP655378 MZK655378:MZL655378 NJG655378:NJH655378 NTC655378:NTD655378 OCY655378:OCZ655378 OMU655378:OMV655378 OWQ655378:OWR655378 PGM655378:PGN655378 PQI655378:PQJ655378 QAE655378:QAF655378 QKA655378:QKB655378 QTW655378:QTX655378 RDS655378:RDT655378 RNO655378:RNP655378 RXK655378:RXL655378 SHG655378:SHH655378 SRC655378:SRD655378 TAY655378:TAZ655378 TKU655378:TKV655378 TUQ655378:TUR655378 UEM655378:UEN655378 UOI655378:UOJ655378 UYE655378:UYF655378 VIA655378:VIB655378 VRW655378:VRX655378 WBS655378:WBT655378 WLO655378:WLP655378 WVK655378:WVL655378 C720914:D720914 IY720914:IZ720914 SU720914:SV720914 ACQ720914:ACR720914 AMM720914:AMN720914 AWI720914:AWJ720914 BGE720914:BGF720914 BQA720914:BQB720914 BZW720914:BZX720914 CJS720914:CJT720914 CTO720914:CTP720914 DDK720914:DDL720914 DNG720914:DNH720914 DXC720914:DXD720914 EGY720914:EGZ720914 EQU720914:EQV720914 FAQ720914:FAR720914 FKM720914:FKN720914 FUI720914:FUJ720914 GEE720914:GEF720914 GOA720914:GOB720914 GXW720914:GXX720914 HHS720914:HHT720914 HRO720914:HRP720914 IBK720914:IBL720914 ILG720914:ILH720914 IVC720914:IVD720914 JEY720914:JEZ720914 JOU720914:JOV720914 JYQ720914:JYR720914 KIM720914:KIN720914 KSI720914:KSJ720914 LCE720914:LCF720914 LMA720914:LMB720914 LVW720914:LVX720914 MFS720914:MFT720914 MPO720914:MPP720914 MZK720914:MZL720914 NJG720914:NJH720914 NTC720914:NTD720914 OCY720914:OCZ720914 OMU720914:OMV720914 OWQ720914:OWR720914 PGM720914:PGN720914 PQI720914:PQJ720914 QAE720914:QAF720914 QKA720914:QKB720914 QTW720914:QTX720914 RDS720914:RDT720914 RNO720914:RNP720914 RXK720914:RXL720914 SHG720914:SHH720914 SRC720914:SRD720914 TAY720914:TAZ720914 TKU720914:TKV720914 TUQ720914:TUR720914 UEM720914:UEN720914 UOI720914:UOJ720914 UYE720914:UYF720914 VIA720914:VIB720914 VRW720914:VRX720914 WBS720914:WBT720914 WLO720914:WLP720914 WVK720914:WVL720914 C786450:D786450 IY786450:IZ786450 SU786450:SV786450 ACQ786450:ACR786450 AMM786450:AMN786450 AWI786450:AWJ786450 BGE786450:BGF786450 BQA786450:BQB786450 BZW786450:BZX786450 CJS786450:CJT786450 CTO786450:CTP786450 DDK786450:DDL786450 DNG786450:DNH786450 DXC786450:DXD786450 EGY786450:EGZ786450 EQU786450:EQV786450 FAQ786450:FAR786450 FKM786450:FKN786450 FUI786450:FUJ786450 GEE786450:GEF786450 GOA786450:GOB786450 GXW786450:GXX786450 HHS786450:HHT786450 HRO786450:HRP786450 IBK786450:IBL786450 ILG786450:ILH786450 IVC786450:IVD786450 JEY786450:JEZ786450 JOU786450:JOV786450 JYQ786450:JYR786450 KIM786450:KIN786450 KSI786450:KSJ786450 LCE786450:LCF786450 LMA786450:LMB786450 LVW786450:LVX786450 MFS786450:MFT786450 MPO786450:MPP786450 MZK786450:MZL786450 NJG786450:NJH786450 NTC786450:NTD786450 OCY786450:OCZ786450 OMU786450:OMV786450 OWQ786450:OWR786450 PGM786450:PGN786450 PQI786450:PQJ786450 QAE786450:QAF786450 QKA786450:QKB786450 QTW786450:QTX786450 RDS786450:RDT786450 RNO786450:RNP786450 RXK786450:RXL786450 SHG786450:SHH786450 SRC786450:SRD786450 TAY786450:TAZ786450 TKU786450:TKV786450 TUQ786450:TUR786450 UEM786450:UEN786450 UOI786450:UOJ786450 UYE786450:UYF786450 VIA786450:VIB786450 VRW786450:VRX786450 WBS786450:WBT786450 WLO786450:WLP786450 WVK786450:WVL786450 C851986:D851986 IY851986:IZ851986 SU851986:SV851986 ACQ851986:ACR851986 AMM851986:AMN851986 AWI851986:AWJ851986 BGE851986:BGF851986 BQA851986:BQB851986 BZW851986:BZX851986 CJS851986:CJT851986 CTO851986:CTP851986 DDK851986:DDL851986 DNG851986:DNH851986 DXC851986:DXD851986 EGY851986:EGZ851986 EQU851986:EQV851986 FAQ851986:FAR851986 FKM851986:FKN851986 FUI851986:FUJ851986 GEE851986:GEF851986 GOA851986:GOB851986 GXW851986:GXX851986 HHS851986:HHT851986 HRO851986:HRP851986 IBK851986:IBL851986 ILG851986:ILH851986 IVC851986:IVD851986 JEY851986:JEZ851986 JOU851986:JOV851986 JYQ851986:JYR851986 KIM851986:KIN851986 KSI851986:KSJ851986 LCE851986:LCF851986 LMA851986:LMB851986 LVW851986:LVX851986 MFS851986:MFT851986 MPO851986:MPP851986 MZK851986:MZL851986 NJG851986:NJH851986 NTC851986:NTD851986 OCY851986:OCZ851986 OMU851986:OMV851986 OWQ851986:OWR851986 PGM851986:PGN851986 PQI851986:PQJ851986 QAE851986:QAF851986 QKA851986:QKB851986 QTW851986:QTX851986 RDS851986:RDT851986 RNO851986:RNP851986 RXK851986:RXL851986 SHG851986:SHH851986 SRC851986:SRD851986 TAY851986:TAZ851986 TKU851986:TKV851986 TUQ851986:TUR851986 UEM851986:UEN851986 UOI851986:UOJ851986 UYE851986:UYF851986 VIA851986:VIB851986 VRW851986:VRX851986 WBS851986:WBT851986 WLO851986:WLP851986 WVK851986:WVL851986 C917522:D917522 IY917522:IZ917522 SU917522:SV917522 ACQ917522:ACR917522 AMM917522:AMN917522 AWI917522:AWJ917522 BGE917522:BGF917522 BQA917522:BQB917522 BZW917522:BZX917522 CJS917522:CJT917522 CTO917522:CTP917522 DDK917522:DDL917522 DNG917522:DNH917522 DXC917522:DXD917522 EGY917522:EGZ917522 EQU917522:EQV917522 FAQ917522:FAR917522 FKM917522:FKN917522 FUI917522:FUJ917522 GEE917522:GEF917522 GOA917522:GOB917522 GXW917522:GXX917522 HHS917522:HHT917522 HRO917522:HRP917522 IBK917522:IBL917522 ILG917522:ILH917522 IVC917522:IVD917522 JEY917522:JEZ917522 JOU917522:JOV917522 JYQ917522:JYR917522 KIM917522:KIN917522 KSI917522:KSJ917522 LCE917522:LCF917522 LMA917522:LMB917522 LVW917522:LVX917522 MFS917522:MFT917522 MPO917522:MPP917522 MZK917522:MZL917522 NJG917522:NJH917522 NTC917522:NTD917522 OCY917522:OCZ917522 OMU917522:OMV917522 OWQ917522:OWR917522 PGM917522:PGN917522 PQI917522:PQJ917522 QAE917522:QAF917522 QKA917522:QKB917522 QTW917522:QTX917522 RDS917522:RDT917522 RNO917522:RNP917522 RXK917522:RXL917522 SHG917522:SHH917522 SRC917522:SRD917522 TAY917522:TAZ917522 TKU917522:TKV917522 TUQ917522:TUR917522 UEM917522:UEN917522 UOI917522:UOJ917522 UYE917522:UYF917522 VIA917522:VIB917522 VRW917522:VRX917522 WBS917522:WBT917522 WLO917522:WLP917522 WVK917522:WVL917522 C983058:D983058 IY983058:IZ983058 SU983058:SV983058 ACQ983058:ACR983058 AMM983058:AMN983058 AWI983058:AWJ983058 BGE983058:BGF983058 BQA983058:BQB983058 BZW983058:BZX983058 CJS983058:CJT983058 CTO983058:CTP983058 DDK983058:DDL983058 DNG983058:DNH983058 DXC983058:DXD983058 EGY983058:EGZ983058 EQU983058:EQV983058 FAQ983058:FAR983058 FKM983058:FKN983058 FUI983058:FUJ983058 GEE983058:GEF983058 GOA983058:GOB983058 GXW983058:GXX983058 HHS983058:HHT983058 HRO983058:HRP983058 IBK983058:IBL983058 ILG983058:ILH983058 IVC983058:IVD983058 JEY983058:JEZ983058 JOU983058:JOV983058 JYQ983058:JYR983058 KIM983058:KIN983058 KSI983058:KSJ983058 LCE983058:LCF983058 LMA983058:LMB983058 LVW983058:LVX983058 MFS983058:MFT983058 MPO983058:MPP983058 MZK983058:MZL983058 NJG983058:NJH983058 NTC983058:NTD983058 OCY983058:OCZ983058 OMU983058:OMV983058 OWQ983058:OWR983058 PGM983058:PGN983058 PQI983058:PQJ983058 QAE983058:QAF983058 QKA983058:QKB983058 QTW983058:QTX983058 RDS983058:RDT983058 RNO983058:RNP983058 RXK983058:RXL983058 SHG983058:SHH983058 SRC983058:SRD983058 TAY983058:TAZ983058 TKU983058:TKV983058 TUQ983058:TUR983058 UEM983058:UEN983058 UOI983058:UOJ983058 UYE983058:UYF983058 VIA983058:VIB983058 VRW983058:VRX983058 WBS983058:WBT983058 WLO983058:WLP983058 WVK983058:WVL983058" xr:uid="{F989962F-5B4E-4904-BBD6-D0644A1F8381}">
      <formula1>0.01</formula1>
      <formula2>1000</formula2>
    </dataValidation>
    <dataValidation type="whole" allowBlank="1" showInputMessage="1" showErrorMessage="1" prompt="20 to 100"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DBA8F35A-8E16-4B5F-9A5B-C57EC3F689C1}">
      <formula1>20</formula1>
      <formula2>100</formula2>
    </dataValidation>
    <dataValidation type="whole" errorStyle="information" allowBlank="1" showInputMessage="1" showErrorMessage="1" prompt="Do not use parcel area or landscape areas when sizing the facility. See criteria guidance."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B6212A4B-9E40-4EF9-AFB8-01DC9A758075}">
      <formula1>0</formula1>
      <formula2>871200</formula2>
    </dataValidation>
    <dataValidation type="decimal" allowBlank="1" showInputMessage="1" showErrorMessage="1" prompt="0.01 to 1.0" sqref="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xr:uid="{52A08F61-B63F-4BB9-8306-8E22C257F78C}">
      <formula1>0.01</formula1>
      <formula2>1</formula2>
    </dataValidation>
    <dataValidation type="decimal" showInputMessage="1" showErrorMessage="1" prompt="1.1 to 2.5"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35B5DA94-4768-4D87-8814-D8E7D3AD14AB}">
      <formula1>1.1</formula1>
      <formula2>2.5</formula2>
    </dataValidation>
    <dataValidation allowBlank="1" showInputMessage="1" showErrorMessage="1" prompt="Format: MM/DD/YYYY" sqref="O2 JK2 TG2 ADC2 AMY2 AWU2 BGQ2 BQM2 CAI2 CKE2 CUA2 DDW2 DNS2 DXO2 EHK2 ERG2 FBC2 FKY2 FUU2 GEQ2 GOM2 GYI2 HIE2 HSA2 IBW2 ILS2 IVO2 JFK2 JPG2 JZC2 KIY2 KSU2 LCQ2 LMM2 LWI2 MGE2 MQA2 MZW2 NJS2 NTO2 ODK2 ONG2 OXC2 PGY2 PQU2 QAQ2 QKM2 QUI2 REE2 ROA2 RXW2 SHS2 SRO2 TBK2 TLG2 TVC2 UEY2 UOU2 UYQ2 VIM2 VSI2 WCE2 WMA2 WVW2 O65538 JK65538 TG65538 ADC65538 AMY65538 AWU65538 BGQ65538 BQM65538 CAI65538 CKE65538 CUA65538 DDW65538 DNS65538 DXO65538 EHK65538 ERG65538 FBC65538 FKY65538 FUU65538 GEQ65538 GOM65538 GYI65538 HIE65538 HSA65538 IBW65538 ILS65538 IVO65538 JFK65538 JPG65538 JZC65538 KIY65538 KSU65538 LCQ65538 LMM65538 LWI65538 MGE65538 MQA65538 MZW65538 NJS65538 NTO65538 ODK65538 ONG65538 OXC65538 PGY65538 PQU65538 QAQ65538 QKM65538 QUI65538 REE65538 ROA65538 RXW65538 SHS65538 SRO65538 TBK65538 TLG65538 TVC65538 UEY65538 UOU65538 UYQ65538 VIM65538 VSI65538 WCE65538 WMA65538 WVW65538 O131074 JK131074 TG131074 ADC131074 AMY131074 AWU131074 BGQ131074 BQM131074 CAI131074 CKE131074 CUA131074 DDW131074 DNS131074 DXO131074 EHK131074 ERG131074 FBC131074 FKY131074 FUU131074 GEQ131074 GOM131074 GYI131074 HIE131074 HSA131074 IBW131074 ILS131074 IVO131074 JFK131074 JPG131074 JZC131074 KIY131074 KSU131074 LCQ131074 LMM131074 LWI131074 MGE131074 MQA131074 MZW131074 NJS131074 NTO131074 ODK131074 ONG131074 OXC131074 PGY131074 PQU131074 QAQ131074 QKM131074 QUI131074 REE131074 ROA131074 RXW131074 SHS131074 SRO131074 TBK131074 TLG131074 TVC131074 UEY131074 UOU131074 UYQ131074 VIM131074 VSI131074 WCE131074 WMA131074 WVW131074 O196610 JK196610 TG196610 ADC196610 AMY196610 AWU196610 BGQ196610 BQM196610 CAI196610 CKE196610 CUA196610 DDW196610 DNS196610 DXO196610 EHK196610 ERG196610 FBC196610 FKY196610 FUU196610 GEQ196610 GOM196610 GYI196610 HIE196610 HSA196610 IBW196610 ILS196610 IVO196610 JFK196610 JPG196610 JZC196610 KIY196610 KSU196610 LCQ196610 LMM196610 LWI196610 MGE196610 MQA196610 MZW196610 NJS196610 NTO196610 ODK196610 ONG196610 OXC196610 PGY196610 PQU196610 QAQ196610 QKM196610 QUI196610 REE196610 ROA196610 RXW196610 SHS196610 SRO196610 TBK196610 TLG196610 TVC196610 UEY196610 UOU196610 UYQ196610 VIM196610 VSI196610 WCE196610 WMA196610 WVW196610 O262146 JK262146 TG262146 ADC262146 AMY262146 AWU262146 BGQ262146 BQM262146 CAI262146 CKE262146 CUA262146 DDW262146 DNS262146 DXO262146 EHK262146 ERG262146 FBC262146 FKY262146 FUU262146 GEQ262146 GOM262146 GYI262146 HIE262146 HSA262146 IBW262146 ILS262146 IVO262146 JFK262146 JPG262146 JZC262146 KIY262146 KSU262146 LCQ262146 LMM262146 LWI262146 MGE262146 MQA262146 MZW262146 NJS262146 NTO262146 ODK262146 ONG262146 OXC262146 PGY262146 PQU262146 QAQ262146 QKM262146 QUI262146 REE262146 ROA262146 RXW262146 SHS262146 SRO262146 TBK262146 TLG262146 TVC262146 UEY262146 UOU262146 UYQ262146 VIM262146 VSI262146 WCE262146 WMA262146 WVW262146 O327682 JK327682 TG327682 ADC327682 AMY327682 AWU327682 BGQ327682 BQM327682 CAI327682 CKE327682 CUA327682 DDW327682 DNS327682 DXO327682 EHK327682 ERG327682 FBC327682 FKY327682 FUU327682 GEQ327682 GOM327682 GYI327682 HIE327682 HSA327682 IBW327682 ILS327682 IVO327682 JFK327682 JPG327682 JZC327682 KIY327682 KSU327682 LCQ327682 LMM327682 LWI327682 MGE327682 MQA327682 MZW327682 NJS327682 NTO327682 ODK327682 ONG327682 OXC327682 PGY327682 PQU327682 QAQ327682 QKM327682 QUI327682 REE327682 ROA327682 RXW327682 SHS327682 SRO327682 TBK327682 TLG327682 TVC327682 UEY327682 UOU327682 UYQ327682 VIM327682 VSI327682 WCE327682 WMA327682 WVW327682 O393218 JK393218 TG393218 ADC393218 AMY393218 AWU393218 BGQ393218 BQM393218 CAI393218 CKE393218 CUA393218 DDW393218 DNS393218 DXO393218 EHK393218 ERG393218 FBC393218 FKY393218 FUU393218 GEQ393218 GOM393218 GYI393218 HIE393218 HSA393218 IBW393218 ILS393218 IVO393218 JFK393218 JPG393218 JZC393218 KIY393218 KSU393218 LCQ393218 LMM393218 LWI393218 MGE393218 MQA393218 MZW393218 NJS393218 NTO393218 ODK393218 ONG393218 OXC393218 PGY393218 PQU393218 QAQ393218 QKM393218 QUI393218 REE393218 ROA393218 RXW393218 SHS393218 SRO393218 TBK393218 TLG393218 TVC393218 UEY393218 UOU393218 UYQ393218 VIM393218 VSI393218 WCE393218 WMA393218 WVW393218 O458754 JK458754 TG458754 ADC458754 AMY458754 AWU458754 BGQ458754 BQM458754 CAI458754 CKE458754 CUA458754 DDW458754 DNS458754 DXO458754 EHK458754 ERG458754 FBC458754 FKY458754 FUU458754 GEQ458754 GOM458754 GYI458754 HIE458754 HSA458754 IBW458754 ILS458754 IVO458754 JFK458754 JPG458754 JZC458754 KIY458754 KSU458754 LCQ458754 LMM458754 LWI458754 MGE458754 MQA458754 MZW458754 NJS458754 NTO458754 ODK458754 ONG458754 OXC458754 PGY458754 PQU458754 QAQ458754 QKM458754 QUI458754 REE458754 ROA458754 RXW458754 SHS458754 SRO458754 TBK458754 TLG458754 TVC458754 UEY458754 UOU458754 UYQ458754 VIM458754 VSI458754 WCE458754 WMA458754 WVW458754 O524290 JK524290 TG524290 ADC524290 AMY524290 AWU524290 BGQ524290 BQM524290 CAI524290 CKE524290 CUA524290 DDW524290 DNS524290 DXO524290 EHK524290 ERG524290 FBC524290 FKY524290 FUU524290 GEQ524290 GOM524290 GYI524290 HIE524290 HSA524290 IBW524290 ILS524290 IVO524290 JFK524290 JPG524290 JZC524290 KIY524290 KSU524290 LCQ524290 LMM524290 LWI524290 MGE524290 MQA524290 MZW524290 NJS524290 NTO524290 ODK524290 ONG524290 OXC524290 PGY524290 PQU524290 QAQ524290 QKM524290 QUI524290 REE524290 ROA524290 RXW524290 SHS524290 SRO524290 TBK524290 TLG524290 TVC524290 UEY524290 UOU524290 UYQ524290 VIM524290 VSI524290 WCE524290 WMA524290 WVW524290 O589826 JK589826 TG589826 ADC589826 AMY589826 AWU589826 BGQ589826 BQM589826 CAI589826 CKE589826 CUA589826 DDW589826 DNS589826 DXO589826 EHK589826 ERG589826 FBC589826 FKY589826 FUU589826 GEQ589826 GOM589826 GYI589826 HIE589826 HSA589826 IBW589826 ILS589826 IVO589826 JFK589826 JPG589826 JZC589826 KIY589826 KSU589826 LCQ589826 LMM589826 LWI589826 MGE589826 MQA589826 MZW589826 NJS589826 NTO589826 ODK589826 ONG589826 OXC589826 PGY589826 PQU589826 QAQ589826 QKM589826 QUI589826 REE589826 ROA589826 RXW589826 SHS589826 SRO589826 TBK589826 TLG589826 TVC589826 UEY589826 UOU589826 UYQ589826 VIM589826 VSI589826 WCE589826 WMA589826 WVW589826 O655362 JK655362 TG655362 ADC655362 AMY655362 AWU655362 BGQ655362 BQM655362 CAI655362 CKE655362 CUA655362 DDW655362 DNS655362 DXO655362 EHK655362 ERG655362 FBC655362 FKY655362 FUU655362 GEQ655362 GOM655362 GYI655362 HIE655362 HSA655362 IBW655362 ILS655362 IVO655362 JFK655362 JPG655362 JZC655362 KIY655362 KSU655362 LCQ655362 LMM655362 LWI655362 MGE655362 MQA655362 MZW655362 NJS655362 NTO655362 ODK655362 ONG655362 OXC655362 PGY655362 PQU655362 QAQ655362 QKM655362 QUI655362 REE655362 ROA655362 RXW655362 SHS655362 SRO655362 TBK655362 TLG655362 TVC655362 UEY655362 UOU655362 UYQ655362 VIM655362 VSI655362 WCE655362 WMA655362 WVW655362 O720898 JK720898 TG720898 ADC720898 AMY720898 AWU720898 BGQ720898 BQM720898 CAI720898 CKE720898 CUA720898 DDW720898 DNS720898 DXO720898 EHK720898 ERG720898 FBC720898 FKY720898 FUU720898 GEQ720898 GOM720898 GYI720898 HIE720898 HSA720898 IBW720898 ILS720898 IVO720898 JFK720898 JPG720898 JZC720898 KIY720898 KSU720898 LCQ720898 LMM720898 LWI720898 MGE720898 MQA720898 MZW720898 NJS720898 NTO720898 ODK720898 ONG720898 OXC720898 PGY720898 PQU720898 QAQ720898 QKM720898 QUI720898 REE720898 ROA720898 RXW720898 SHS720898 SRO720898 TBK720898 TLG720898 TVC720898 UEY720898 UOU720898 UYQ720898 VIM720898 VSI720898 WCE720898 WMA720898 WVW720898 O786434 JK786434 TG786434 ADC786434 AMY786434 AWU786434 BGQ786434 BQM786434 CAI786434 CKE786434 CUA786434 DDW786434 DNS786434 DXO786434 EHK786434 ERG786434 FBC786434 FKY786434 FUU786434 GEQ786434 GOM786434 GYI786434 HIE786434 HSA786434 IBW786434 ILS786434 IVO786434 JFK786434 JPG786434 JZC786434 KIY786434 KSU786434 LCQ786434 LMM786434 LWI786434 MGE786434 MQA786434 MZW786434 NJS786434 NTO786434 ODK786434 ONG786434 OXC786434 PGY786434 PQU786434 QAQ786434 QKM786434 QUI786434 REE786434 ROA786434 RXW786434 SHS786434 SRO786434 TBK786434 TLG786434 TVC786434 UEY786434 UOU786434 UYQ786434 VIM786434 VSI786434 WCE786434 WMA786434 WVW786434 O851970 JK851970 TG851970 ADC851970 AMY851970 AWU851970 BGQ851970 BQM851970 CAI851970 CKE851970 CUA851970 DDW851970 DNS851970 DXO851970 EHK851970 ERG851970 FBC851970 FKY851970 FUU851970 GEQ851970 GOM851970 GYI851970 HIE851970 HSA851970 IBW851970 ILS851970 IVO851970 JFK851970 JPG851970 JZC851970 KIY851970 KSU851970 LCQ851970 LMM851970 LWI851970 MGE851970 MQA851970 MZW851970 NJS851970 NTO851970 ODK851970 ONG851970 OXC851970 PGY851970 PQU851970 QAQ851970 QKM851970 QUI851970 REE851970 ROA851970 RXW851970 SHS851970 SRO851970 TBK851970 TLG851970 TVC851970 UEY851970 UOU851970 UYQ851970 VIM851970 VSI851970 WCE851970 WMA851970 WVW851970 O917506 JK917506 TG917506 ADC917506 AMY917506 AWU917506 BGQ917506 BQM917506 CAI917506 CKE917506 CUA917506 DDW917506 DNS917506 DXO917506 EHK917506 ERG917506 FBC917506 FKY917506 FUU917506 GEQ917506 GOM917506 GYI917506 HIE917506 HSA917506 IBW917506 ILS917506 IVO917506 JFK917506 JPG917506 JZC917506 KIY917506 KSU917506 LCQ917506 LMM917506 LWI917506 MGE917506 MQA917506 MZW917506 NJS917506 NTO917506 ODK917506 ONG917506 OXC917506 PGY917506 PQU917506 QAQ917506 QKM917506 QUI917506 REE917506 ROA917506 RXW917506 SHS917506 SRO917506 TBK917506 TLG917506 TVC917506 UEY917506 UOU917506 UYQ917506 VIM917506 VSI917506 WCE917506 WMA917506 WVW917506 O983042 JK983042 TG983042 ADC983042 AMY983042 AWU983042 BGQ983042 BQM983042 CAI983042 CKE983042 CUA983042 DDW983042 DNS983042 DXO983042 EHK983042 ERG983042 FBC983042 FKY983042 FUU983042 GEQ983042 GOM983042 GYI983042 HIE983042 HSA983042 IBW983042 ILS983042 IVO983042 JFK983042 JPG983042 JZC983042 KIY983042 KSU983042 LCQ983042 LMM983042 LWI983042 MGE983042 MQA983042 MZW983042 NJS983042 NTO983042 ODK983042 ONG983042 OXC983042 PGY983042 PQU983042 QAQ983042 QKM983042 QUI983042 REE983042 ROA983042 RXW983042 SHS983042 SRO983042 TBK983042 TLG983042 TVC983042 UEY983042 UOU983042 UYQ983042 VIM983042 VSI983042 WCE983042 WMA983042 WVW983042" xr:uid="{E3B362F1-4064-41BF-A0E1-01DE68546B85}"/>
    <dataValidation allowBlank="1" showInputMessage="1" showErrorMessage="1" prompt="Designer's initials"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xr:uid="{C2CFBC1B-9309-4879-B4A1-3F1B8532680F}"/>
    <dataValidation allowBlank="1" showInputMessage="1" showErrorMessage="1" promptTitle="Enter:" prompt="Project Name_x000a_Assr Parcel No._x000a_Application No." sqref="D2:K2 IZ2:JG2 SV2:TC2 ACR2:ACY2 AMN2:AMU2 AWJ2:AWQ2 BGF2:BGM2 BQB2:BQI2 BZX2:CAE2 CJT2:CKA2 CTP2:CTW2 DDL2:DDS2 DNH2:DNO2 DXD2:DXK2 EGZ2:EHG2 EQV2:ERC2 FAR2:FAY2 FKN2:FKU2 FUJ2:FUQ2 GEF2:GEM2 GOB2:GOI2 GXX2:GYE2 HHT2:HIA2 HRP2:HRW2 IBL2:IBS2 ILH2:ILO2 IVD2:IVK2 JEZ2:JFG2 JOV2:JPC2 JYR2:JYY2 KIN2:KIU2 KSJ2:KSQ2 LCF2:LCM2 LMB2:LMI2 LVX2:LWE2 MFT2:MGA2 MPP2:MPW2 MZL2:MZS2 NJH2:NJO2 NTD2:NTK2 OCZ2:ODG2 OMV2:ONC2 OWR2:OWY2 PGN2:PGU2 PQJ2:PQQ2 QAF2:QAM2 QKB2:QKI2 QTX2:QUE2 RDT2:REA2 RNP2:RNW2 RXL2:RXS2 SHH2:SHO2 SRD2:SRK2 TAZ2:TBG2 TKV2:TLC2 TUR2:TUY2 UEN2:UEU2 UOJ2:UOQ2 UYF2:UYM2 VIB2:VII2 VRX2:VSE2 WBT2:WCA2 WLP2:WLW2 WVL2:WVS2 D65538:K65538 IZ65538:JG65538 SV65538:TC65538 ACR65538:ACY65538 AMN65538:AMU65538 AWJ65538:AWQ65538 BGF65538:BGM65538 BQB65538:BQI65538 BZX65538:CAE65538 CJT65538:CKA65538 CTP65538:CTW65538 DDL65538:DDS65538 DNH65538:DNO65538 DXD65538:DXK65538 EGZ65538:EHG65538 EQV65538:ERC65538 FAR65538:FAY65538 FKN65538:FKU65538 FUJ65538:FUQ65538 GEF65538:GEM65538 GOB65538:GOI65538 GXX65538:GYE65538 HHT65538:HIA65538 HRP65538:HRW65538 IBL65538:IBS65538 ILH65538:ILO65538 IVD65538:IVK65538 JEZ65538:JFG65538 JOV65538:JPC65538 JYR65538:JYY65538 KIN65538:KIU65538 KSJ65538:KSQ65538 LCF65538:LCM65538 LMB65538:LMI65538 LVX65538:LWE65538 MFT65538:MGA65538 MPP65538:MPW65538 MZL65538:MZS65538 NJH65538:NJO65538 NTD65538:NTK65538 OCZ65538:ODG65538 OMV65538:ONC65538 OWR65538:OWY65538 PGN65538:PGU65538 PQJ65538:PQQ65538 QAF65538:QAM65538 QKB65538:QKI65538 QTX65538:QUE65538 RDT65538:REA65538 RNP65538:RNW65538 RXL65538:RXS65538 SHH65538:SHO65538 SRD65538:SRK65538 TAZ65538:TBG65538 TKV65538:TLC65538 TUR65538:TUY65538 UEN65538:UEU65538 UOJ65538:UOQ65538 UYF65538:UYM65538 VIB65538:VII65538 VRX65538:VSE65538 WBT65538:WCA65538 WLP65538:WLW65538 WVL65538:WVS65538 D131074:K131074 IZ131074:JG131074 SV131074:TC131074 ACR131074:ACY131074 AMN131074:AMU131074 AWJ131074:AWQ131074 BGF131074:BGM131074 BQB131074:BQI131074 BZX131074:CAE131074 CJT131074:CKA131074 CTP131074:CTW131074 DDL131074:DDS131074 DNH131074:DNO131074 DXD131074:DXK131074 EGZ131074:EHG131074 EQV131074:ERC131074 FAR131074:FAY131074 FKN131074:FKU131074 FUJ131074:FUQ131074 GEF131074:GEM131074 GOB131074:GOI131074 GXX131074:GYE131074 HHT131074:HIA131074 HRP131074:HRW131074 IBL131074:IBS131074 ILH131074:ILO131074 IVD131074:IVK131074 JEZ131074:JFG131074 JOV131074:JPC131074 JYR131074:JYY131074 KIN131074:KIU131074 KSJ131074:KSQ131074 LCF131074:LCM131074 LMB131074:LMI131074 LVX131074:LWE131074 MFT131074:MGA131074 MPP131074:MPW131074 MZL131074:MZS131074 NJH131074:NJO131074 NTD131074:NTK131074 OCZ131074:ODG131074 OMV131074:ONC131074 OWR131074:OWY131074 PGN131074:PGU131074 PQJ131074:PQQ131074 QAF131074:QAM131074 QKB131074:QKI131074 QTX131074:QUE131074 RDT131074:REA131074 RNP131074:RNW131074 RXL131074:RXS131074 SHH131074:SHO131074 SRD131074:SRK131074 TAZ131074:TBG131074 TKV131074:TLC131074 TUR131074:TUY131074 UEN131074:UEU131074 UOJ131074:UOQ131074 UYF131074:UYM131074 VIB131074:VII131074 VRX131074:VSE131074 WBT131074:WCA131074 WLP131074:WLW131074 WVL131074:WVS131074 D196610:K196610 IZ196610:JG196610 SV196610:TC196610 ACR196610:ACY196610 AMN196610:AMU196610 AWJ196610:AWQ196610 BGF196610:BGM196610 BQB196610:BQI196610 BZX196610:CAE196610 CJT196610:CKA196610 CTP196610:CTW196610 DDL196610:DDS196610 DNH196610:DNO196610 DXD196610:DXK196610 EGZ196610:EHG196610 EQV196610:ERC196610 FAR196610:FAY196610 FKN196610:FKU196610 FUJ196610:FUQ196610 GEF196610:GEM196610 GOB196610:GOI196610 GXX196610:GYE196610 HHT196610:HIA196610 HRP196610:HRW196610 IBL196610:IBS196610 ILH196610:ILO196610 IVD196610:IVK196610 JEZ196610:JFG196610 JOV196610:JPC196610 JYR196610:JYY196610 KIN196610:KIU196610 KSJ196610:KSQ196610 LCF196610:LCM196610 LMB196610:LMI196610 LVX196610:LWE196610 MFT196610:MGA196610 MPP196610:MPW196610 MZL196610:MZS196610 NJH196610:NJO196610 NTD196610:NTK196610 OCZ196610:ODG196610 OMV196610:ONC196610 OWR196610:OWY196610 PGN196610:PGU196610 PQJ196610:PQQ196610 QAF196610:QAM196610 QKB196610:QKI196610 QTX196610:QUE196610 RDT196610:REA196610 RNP196610:RNW196610 RXL196610:RXS196610 SHH196610:SHO196610 SRD196610:SRK196610 TAZ196610:TBG196610 TKV196610:TLC196610 TUR196610:TUY196610 UEN196610:UEU196610 UOJ196610:UOQ196610 UYF196610:UYM196610 VIB196610:VII196610 VRX196610:VSE196610 WBT196610:WCA196610 WLP196610:WLW196610 WVL196610:WVS196610 D262146:K262146 IZ262146:JG262146 SV262146:TC262146 ACR262146:ACY262146 AMN262146:AMU262146 AWJ262146:AWQ262146 BGF262146:BGM262146 BQB262146:BQI262146 BZX262146:CAE262146 CJT262146:CKA262146 CTP262146:CTW262146 DDL262146:DDS262146 DNH262146:DNO262146 DXD262146:DXK262146 EGZ262146:EHG262146 EQV262146:ERC262146 FAR262146:FAY262146 FKN262146:FKU262146 FUJ262146:FUQ262146 GEF262146:GEM262146 GOB262146:GOI262146 GXX262146:GYE262146 HHT262146:HIA262146 HRP262146:HRW262146 IBL262146:IBS262146 ILH262146:ILO262146 IVD262146:IVK262146 JEZ262146:JFG262146 JOV262146:JPC262146 JYR262146:JYY262146 KIN262146:KIU262146 KSJ262146:KSQ262146 LCF262146:LCM262146 LMB262146:LMI262146 LVX262146:LWE262146 MFT262146:MGA262146 MPP262146:MPW262146 MZL262146:MZS262146 NJH262146:NJO262146 NTD262146:NTK262146 OCZ262146:ODG262146 OMV262146:ONC262146 OWR262146:OWY262146 PGN262146:PGU262146 PQJ262146:PQQ262146 QAF262146:QAM262146 QKB262146:QKI262146 QTX262146:QUE262146 RDT262146:REA262146 RNP262146:RNW262146 RXL262146:RXS262146 SHH262146:SHO262146 SRD262146:SRK262146 TAZ262146:TBG262146 TKV262146:TLC262146 TUR262146:TUY262146 UEN262146:UEU262146 UOJ262146:UOQ262146 UYF262146:UYM262146 VIB262146:VII262146 VRX262146:VSE262146 WBT262146:WCA262146 WLP262146:WLW262146 WVL262146:WVS262146 D327682:K327682 IZ327682:JG327682 SV327682:TC327682 ACR327682:ACY327682 AMN327682:AMU327682 AWJ327682:AWQ327682 BGF327682:BGM327682 BQB327682:BQI327682 BZX327682:CAE327682 CJT327682:CKA327682 CTP327682:CTW327682 DDL327682:DDS327682 DNH327682:DNO327682 DXD327682:DXK327682 EGZ327682:EHG327682 EQV327682:ERC327682 FAR327682:FAY327682 FKN327682:FKU327682 FUJ327682:FUQ327682 GEF327682:GEM327682 GOB327682:GOI327682 GXX327682:GYE327682 HHT327682:HIA327682 HRP327682:HRW327682 IBL327682:IBS327682 ILH327682:ILO327682 IVD327682:IVK327682 JEZ327682:JFG327682 JOV327682:JPC327682 JYR327682:JYY327682 KIN327682:KIU327682 KSJ327682:KSQ327682 LCF327682:LCM327682 LMB327682:LMI327682 LVX327682:LWE327682 MFT327682:MGA327682 MPP327682:MPW327682 MZL327682:MZS327682 NJH327682:NJO327682 NTD327682:NTK327682 OCZ327682:ODG327682 OMV327682:ONC327682 OWR327682:OWY327682 PGN327682:PGU327682 PQJ327682:PQQ327682 QAF327682:QAM327682 QKB327682:QKI327682 QTX327682:QUE327682 RDT327682:REA327682 RNP327682:RNW327682 RXL327682:RXS327682 SHH327682:SHO327682 SRD327682:SRK327682 TAZ327682:TBG327682 TKV327682:TLC327682 TUR327682:TUY327682 UEN327682:UEU327682 UOJ327682:UOQ327682 UYF327682:UYM327682 VIB327682:VII327682 VRX327682:VSE327682 WBT327682:WCA327682 WLP327682:WLW327682 WVL327682:WVS327682 D393218:K393218 IZ393218:JG393218 SV393218:TC393218 ACR393218:ACY393218 AMN393218:AMU393218 AWJ393218:AWQ393218 BGF393218:BGM393218 BQB393218:BQI393218 BZX393218:CAE393218 CJT393218:CKA393218 CTP393218:CTW393218 DDL393218:DDS393218 DNH393218:DNO393218 DXD393218:DXK393218 EGZ393218:EHG393218 EQV393218:ERC393218 FAR393218:FAY393218 FKN393218:FKU393218 FUJ393218:FUQ393218 GEF393218:GEM393218 GOB393218:GOI393218 GXX393218:GYE393218 HHT393218:HIA393218 HRP393218:HRW393218 IBL393218:IBS393218 ILH393218:ILO393218 IVD393218:IVK393218 JEZ393218:JFG393218 JOV393218:JPC393218 JYR393218:JYY393218 KIN393218:KIU393218 KSJ393218:KSQ393218 LCF393218:LCM393218 LMB393218:LMI393218 LVX393218:LWE393218 MFT393218:MGA393218 MPP393218:MPW393218 MZL393218:MZS393218 NJH393218:NJO393218 NTD393218:NTK393218 OCZ393218:ODG393218 OMV393218:ONC393218 OWR393218:OWY393218 PGN393218:PGU393218 PQJ393218:PQQ393218 QAF393218:QAM393218 QKB393218:QKI393218 QTX393218:QUE393218 RDT393218:REA393218 RNP393218:RNW393218 RXL393218:RXS393218 SHH393218:SHO393218 SRD393218:SRK393218 TAZ393218:TBG393218 TKV393218:TLC393218 TUR393218:TUY393218 UEN393218:UEU393218 UOJ393218:UOQ393218 UYF393218:UYM393218 VIB393218:VII393218 VRX393218:VSE393218 WBT393218:WCA393218 WLP393218:WLW393218 WVL393218:WVS393218 D458754:K458754 IZ458754:JG458754 SV458754:TC458754 ACR458754:ACY458754 AMN458754:AMU458754 AWJ458754:AWQ458754 BGF458754:BGM458754 BQB458754:BQI458754 BZX458754:CAE458754 CJT458754:CKA458754 CTP458754:CTW458754 DDL458754:DDS458754 DNH458754:DNO458754 DXD458754:DXK458754 EGZ458754:EHG458754 EQV458754:ERC458754 FAR458754:FAY458754 FKN458754:FKU458754 FUJ458754:FUQ458754 GEF458754:GEM458754 GOB458754:GOI458754 GXX458754:GYE458754 HHT458754:HIA458754 HRP458754:HRW458754 IBL458754:IBS458754 ILH458754:ILO458754 IVD458754:IVK458754 JEZ458754:JFG458754 JOV458754:JPC458754 JYR458754:JYY458754 KIN458754:KIU458754 KSJ458754:KSQ458754 LCF458754:LCM458754 LMB458754:LMI458754 LVX458754:LWE458754 MFT458754:MGA458754 MPP458754:MPW458754 MZL458754:MZS458754 NJH458754:NJO458754 NTD458754:NTK458754 OCZ458754:ODG458754 OMV458754:ONC458754 OWR458754:OWY458754 PGN458754:PGU458754 PQJ458754:PQQ458754 QAF458754:QAM458754 QKB458754:QKI458754 QTX458754:QUE458754 RDT458754:REA458754 RNP458754:RNW458754 RXL458754:RXS458754 SHH458754:SHO458754 SRD458754:SRK458754 TAZ458754:TBG458754 TKV458754:TLC458754 TUR458754:TUY458754 UEN458754:UEU458754 UOJ458754:UOQ458754 UYF458754:UYM458754 VIB458754:VII458754 VRX458754:VSE458754 WBT458754:WCA458754 WLP458754:WLW458754 WVL458754:WVS458754 D524290:K524290 IZ524290:JG524290 SV524290:TC524290 ACR524290:ACY524290 AMN524290:AMU524290 AWJ524290:AWQ524290 BGF524290:BGM524290 BQB524290:BQI524290 BZX524290:CAE524290 CJT524290:CKA524290 CTP524290:CTW524290 DDL524290:DDS524290 DNH524290:DNO524290 DXD524290:DXK524290 EGZ524290:EHG524290 EQV524290:ERC524290 FAR524290:FAY524290 FKN524290:FKU524290 FUJ524290:FUQ524290 GEF524290:GEM524290 GOB524290:GOI524290 GXX524290:GYE524290 HHT524290:HIA524290 HRP524290:HRW524290 IBL524290:IBS524290 ILH524290:ILO524290 IVD524290:IVK524290 JEZ524290:JFG524290 JOV524290:JPC524290 JYR524290:JYY524290 KIN524290:KIU524290 KSJ524290:KSQ524290 LCF524290:LCM524290 LMB524290:LMI524290 LVX524290:LWE524290 MFT524290:MGA524290 MPP524290:MPW524290 MZL524290:MZS524290 NJH524290:NJO524290 NTD524290:NTK524290 OCZ524290:ODG524290 OMV524290:ONC524290 OWR524290:OWY524290 PGN524290:PGU524290 PQJ524290:PQQ524290 QAF524290:QAM524290 QKB524290:QKI524290 QTX524290:QUE524290 RDT524290:REA524290 RNP524290:RNW524290 RXL524290:RXS524290 SHH524290:SHO524290 SRD524290:SRK524290 TAZ524290:TBG524290 TKV524290:TLC524290 TUR524290:TUY524290 UEN524290:UEU524290 UOJ524290:UOQ524290 UYF524290:UYM524290 VIB524290:VII524290 VRX524290:VSE524290 WBT524290:WCA524290 WLP524290:WLW524290 WVL524290:WVS524290 D589826:K589826 IZ589826:JG589826 SV589826:TC589826 ACR589826:ACY589826 AMN589826:AMU589826 AWJ589826:AWQ589826 BGF589826:BGM589826 BQB589826:BQI589826 BZX589826:CAE589826 CJT589826:CKA589826 CTP589826:CTW589826 DDL589826:DDS589826 DNH589826:DNO589826 DXD589826:DXK589826 EGZ589826:EHG589826 EQV589826:ERC589826 FAR589826:FAY589826 FKN589826:FKU589826 FUJ589826:FUQ589826 GEF589826:GEM589826 GOB589826:GOI589826 GXX589826:GYE589826 HHT589826:HIA589826 HRP589826:HRW589826 IBL589826:IBS589826 ILH589826:ILO589826 IVD589826:IVK589826 JEZ589826:JFG589826 JOV589826:JPC589826 JYR589826:JYY589826 KIN589826:KIU589826 KSJ589826:KSQ589826 LCF589826:LCM589826 LMB589826:LMI589826 LVX589826:LWE589826 MFT589826:MGA589826 MPP589826:MPW589826 MZL589826:MZS589826 NJH589826:NJO589826 NTD589826:NTK589826 OCZ589826:ODG589826 OMV589826:ONC589826 OWR589826:OWY589826 PGN589826:PGU589826 PQJ589826:PQQ589826 QAF589826:QAM589826 QKB589826:QKI589826 QTX589826:QUE589826 RDT589826:REA589826 RNP589826:RNW589826 RXL589826:RXS589826 SHH589826:SHO589826 SRD589826:SRK589826 TAZ589826:TBG589826 TKV589826:TLC589826 TUR589826:TUY589826 UEN589826:UEU589826 UOJ589826:UOQ589826 UYF589826:UYM589826 VIB589826:VII589826 VRX589826:VSE589826 WBT589826:WCA589826 WLP589826:WLW589826 WVL589826:WVS589826 D655362:K655362 IZ655362:JG655362 SV655362:TC655362 ACR655362:ACY655362 AMN655362:AMU655362 AWJ655362:AWQ655362 BGF655362:BGM655362 BQB655362:BQI655362 BZX655362:CAE655362 CJT655362:CKA655362 CTP655362:CTW655362 DDL655362:DDS655362 DNH655362:DNO655362 DXD655362:DXK655362 EGZ655362:EHG655362 EQV655362:ERC655362 FAR655362:FAY655362 FKN655362:FKU655362 FUJ655362:FUQ655362 GEF655362:GEM655362 GOB655362:GOI655362 GXX655362:GYE655362 HHT655362:HIA655362 HRP655362:HRW655362 IBL655362:IBS655362 ILH655362:ILO655362 IVD655362:IVK655362 JEZ655362:JFG655362 JOV655362:JPC655362 JYR655362:JYY655362 KIN655362:KIU655362 KSJ655362:KSQ655362 LCF655362:LCM655362 LMB655362:LMI655362 LVX655362:LWE655362 MFT655362:MGA655362 MPP655362:MPW655362 MZL655362:MZS655362 NJH655362:NJO655362 NTD655362:NTK655362 OCZ655362:ODG655362 OMV655362:ONC655362 OWR655362:OWY655362 PGN655362:PGU655362 PQJ655362:PQQ655362 QAF655362:QAM655362 QKB655362:QKI655362 QTX655362:QUE655362 RDT655362:REA655362 RNP655362:RNW655362 RXL655362:RXS655362 SHH655362:SHO655362 SRD655362:SRK655362 TAZ655362:TBG655362 TKV655362:TLC655362 TUR655362:TUY655362 UEN655362:UEU655362 UOJ655362:UOQ655362 UYF655362:UYM655362 VIB655362:VII655362 VRX655362:VSE655362 WBT655362:WCA655362 WLP655362:WLW655362 WVL655362:WVS655362 D720898:K720898 IZ720898:JG720898 SV720898:TC720898 ACR720898:ACY720898 AMN720898:AMU720898 AWJ720898:AWQ720898 BGF720898:BGM720898 BQB720898:BQI720898 BZX720898:CAE720898 CJT720898:CKA720898 CTP720898:CTW720898 DDL720898:DDS720898 DNH720898:DNO720898 DXD720898:DXK720898 EGZ720898:EHG720898 EQV720898:ERC720898 FAR720898:FAY720898 FKN720898:FKU720898 FUJ720898:FUQ720898 GEF720898:GEM720898 GOB720898:GOI720898 GXX720898:GYE720898 HHT720898:HIA720898 HRP720898:HRW720898 IBL720898:IBS720898 ILH720898:ILO720898 IVD720898:IVK720898 JEZ720898:JFG720898 JOV720898:JPC720898 JYR720898:JYY720898 KIN720898:KIU720898 KSJ720898:KSQ720898 LCF720898:LCM720898 LMB720898:LMI720898 LVX720898:LWE720898 MFT720898:MGA720898 MPP720898:MPW720898 MZL720898:MZS720898 NJH720898:NJO720898 NTD720898:NTK720898 OCZ720898:ODG720898 OMV720898:ONC720898 OWR720898:OWY720898 PGN720898:PGU720898 PQJ720898:PQQ720898 QAF720898:QAM720898 QKB720898:QKI720898 QTX720898:QUE720898 RDT720898:REA720898 RNP720898:RNW720898 RXL720898:RXS720898 SHH720898:SHO720898 SRD720898:SRK720898 TAZ720898:TBG720898 TKV720898:TLC720898 TUR720898:TUY720898 UEN720898:UEU720898 UOJ720898:UOQ720898 UYF720898:UYM720898 VIB720898:VII720898 VRX720898:VSE720898 WBT720898:WCA720898 WLP720898:WLW720898 WVL720898:WVS720898 D786434:K786434 IZ786434:JG786434 SV786434:TC786434 ACR786434:ACY786434 AMN786434:AMU786434 AWJ786434:AWQ786434 BGF786434:BGM786434 BQB786434:BQI786434 BZX786434:CAE786434 CJT786434:CKA786434 CTP786434:CTW786434 DDL786434:DDS786434 DNH786434:DNO786434 DXD786434:DXK786434 EGZ786434:EHG786434 EQV786434:ERC786434 FAR786434:FAY786434 FKN786434:FKU786434 FUJ786434:FUQ786434 GEF786434:GEM786434 GOB786434:GOI786434 GXX786434:GYE786434 HHT786434:HIA786434 HRP786434:HRW786434 IBL786434:IBS786434 ILH786434:ILO786434 IVD786434:IVK786434 JEZ786434:JFG786434 JOV786434:JPC786434 JYR786434:JYY786434 KIN786434:KIU786434 KSJ786434:KSQ786434 LCF786434:LCM786434 LMB786434:LMI786434 LVX786434:LWE786434 MFT786434:MGA786434 MPP786434:MPW786434 MZL786434:MZS786434 NJH786434:NJO786434 NTD786434:NTK786434 OCZ786434:ODG786434 OMV786434:ONC786434 OWR786434:OWY786434 PGN786434:PGU786434 PQJ786434:PQQ786434 QAF786434:QAM786434 QKB786434:QKI786434 QTX786434:QUE786434 RDT786434:REA786434 RNP786434:RNW786434 RXL786434:RXS786434 SHH786434:SHO786434 SRD786434:SRK786434 TAZ786434:TBG786434 TKV786434:TLC786434 TUR786434:TUY786434 UEN786434:UEU786434 UOJ786434:UOQ786434 UYF786434:UYM786434 VIB786434:VII786434 VRX786434:VSE786434 WBT786434:WCA786434 WLP786434:WLW786434 WVL786434:WVS786434 D851970:K851970 IZ851970:JG851970 SV851970:TC851970 ACR851970:ACY851970 AMN851970:AMU851970 AWJ851970:AWQ851970 BGF851970:BGM851970 BQB851970:BQI851970 BZX851970:CAE851970 CJT851970:CKA851970 CTP851970:CTW851970 DDL851970:DDS851970 DNH851970:DNO851970 DXD851970:DXK851970 EGZ851970:EHG851970 EQV851970:ERC851970 FAR851970:FAY851970 FKN851970:FKU851970 FUJ851970:FUQ851970 GEF851970:GEM851970 GOB851970:GOI851970 GXX851970:GYE851970 HHT851970:HIA851970 HRP851970:HRW851970 IBL851970:IBS851970 ILH851970:ILO851970 IVD851970:IVK851970 JEZ851970:JFG851970 JOV851970:JPC851970 JYR851970:JYY851970 KIN851970:KIU851970 KSJ851970:KSQ851970 LCF851970:LCM851970 LMB851970:LMI851970 LVX851970:LWE851970 MFT851970:MGA851970 MPP851970:MPW851970 MZL851970:MZS851970 NJH851970:NJO851970 NTD851970:NTK851970 OCZ851970:ODG851970 OMV851970:ONC851970 OWR851970:OWY851970 PGN851970:PGU851970 PQJ851970:PQQ851970 QAF851970:QAM851970 QKB851970:QKI851970 QTX851970:QUE851970 RDT851970:REA851970 RNP851970:RNW851970 RXL851970:RXS851970 SHH851970:SHO851970 SRD851970:SRK851970 TAZ851970:TBG851970 TKV851970:TLC851970 TUR851970:TUY851970 UEN851970:UEU851970 UOJ851970:UOQ851970 UYF851970:UYM851970 VIB851970:VII851970 VRX851970:VSE851970 WBT851970:WCA851970 WLP851970:WLW851970 WVL851970:WVS851970 D917506:K917506 IZ917506:JG917506 SV917506:TC917506 ACR917506:ACY917506 AMN917506:AMU917506 AWJ917506:AWQ917506 BGF917506:BGM917506 BQB917506:BQI917506 BZX917506:CAE917506 CJT917506:CKA917506 CTP917506:CTW917506 DDL917506:DDS917506 DNH917506:DNO917506 DXD917506:DXK917506 EGZ917506:EHG917506 EQV917506:ERC917506 FAR917506:FAY917506 FKN917506:FKU917506 FUJ917506:FUQ917506 GEF917506:GEM917506 GOB917506:GOI917506 GXX917506:GYE917506 HHT917506:HIA917506 HRP917506:HRW917506 IBL917506:IBS917506 ILH917506:ILO917506 IVD917506:IVK917506 JEZ917506:JFG917506 JOV917506:JPC917506 JYR917506:JYY917506 KIN917506:KIU917506 KSJ917506:KSQ917506 LCF917506:LCM917506 LMB917506:LMI917506 LVX917506:LWE917506 MFT917506:MGA917506 MPP917506:MPW917506 MZL917506:MZS917506 NJH917506:NJO917506 NTD917506:NTK917506 OCZ917506:ODG917506 OMV917506:ONC917506 OWR917506:OWY917506 PGN917506:PGU917506 PQJ917506:PQQ917506 QAF917506:QAM917506 QKB917506:QKI917506 QTX917506:QUE917506 RDT917506:REA917506 RNP917506:RNW917506 RXL917506:RXS917506 SHH917506:SHO917506 SRD917506:SRK917506 TAZ917506:TBG917506 TKV917506:TLC917506 TUR917506:TUY917506 UEN917506:UEU917506 UOJ917506:UOQ917506 UYF917506:UYM917506 VIB917506:VII917506 VRX917506:VSE917506 WBT917506:WCA917506 WLP917506:WLW917506 WVL917506:WVS917506 D983042:K983042 IZ983042:JG983042 SV983042:TC983042 ACR983042:ACY983042 AMN983042:AMU983042 AWJ983042:AWQ983042 BGF983042:BGM983042 BQB983042:BQI983042 BZX983042:CAE983042 CJT983042:CKA983042 CTP983042:CTW983042 DDL983042:DDS983042 DNH983042:DNO983042 DXD983042:DXK983042 EGZ983042:EHG983042 EQV983042:ERC983042 FAR983042:FAY983042 FKN983042:FKU983042 FUJ983042:FUQ983042 GEF983042:GEM983042 GOB983042:GOI983042 GXX983042:GYE983042 HHT983042:HIA983042 HRP983042:HRW983042 IBL983042:IBS983042 ILH983042:ILO983042 IVD983042:IVK983042 JEZ983042:JFG983042 JOV983042:JPC983042 JYR983042:JYY983042 KIN983042:KIU983042 KSJ983042:KSQ983042 LCF983042:LCM983042 LMB983042:LMI983042 LVX983042:LWE983042 MFT983042:MGA983042 MPP983042:MPW983042 MZL983042:MZS983042 NJH983042:NJO983042 NTD983042:NTK983042 OCZ983042:ODG983042 OMV983042:ONC983042 OWR983042:OWY983042 PGN983042:PGU983042 PQJ983042:PQQ983042 QAF983042:QAM983042 QKB983042:QKI983042 QTX983042:QUE983042 RDT983042:REA983042 RNP983042:RNW983042 RXL983042:RXS983042 SHH983042:SHO983042 SRD983042:SRK983042 TAZ983042:TBG983042 TKV983042:TLC983042 TUR983042:TUY983042 UEN983042:UEU983042 UOJ983042:UOQ983042 UYF983042:UYM983042 VIB983042:VII983042 VRX983042:VSE983042 WBT983042:WCA983042 WLP983042:WLW983042 WVL983042:WVS983042" xr:uid="{F666A046-B436-4DC3-8031-D5694550F844}"/>
  </dataValidations>
  <hyperlinks>
    <hyperlink ref="H44" r:id="rId1" display="http://www.dpw.co.santa-cruz.ca.us/drainage.htm" xr:uid="{34C5B04A-F0CF-4297-B02E-883A75172D46}"/>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A5B3-0B61-412A-8526-7BC6AE8C1FB0}">
  <dimension ref="B2:O100"/>
  <sheetViews>
    <sheetView zoomScale="90" zoomScaleNormal="90" workbookViewId="0">
      <selection activeCell="D2" sqref="D2:J2"/>
    </sheetView>
  </sheetViews>
  <sheetFormatPr defaultRowHeight="14.4" x14ac:dyDescent="0.3"/>
  <cols>
    <col min="1" max="1" width="1.6640625" customWidth="1"/>
    <col min="2" max="7" width="11.6640625" customWidth="1"/>
    <col min="8" max="8" width="1.6640625" customWidth="1"/>
    <col min="9" max="10" width="10.6640625" customWidth="1"/>
    <col min="11" max="11" width="1.6640625" customWidth="1"/>
    <col min="12" max="12" width="12.6640625" customWidth="1"/>
    <col min="13" max="13" width="6.6640625" customWidth="1"/>
    <col min="14" max="14" width="10.6640625" customWidth="1"/>
    <col min="15" max="15" width="11.6640625" customWidth="1"/>
    <col min="16" max="16" width="1.6640625" customWidth="1"/>
    <col min="257" max="257" width="1.6640625" customWidth="1"/>
    <col min="258" max="263" width="11.6640625" customWidth="1"/>
    <col min="264" max="264" width="1.6640625" customWidth="1"/>
    <col min="265" max="266" width="10.6640625" customWidth="1"/>
    <col min="267" max="267" width="1.6640625" customWidth="1"/>
    <col min="268" max="268" width="12.6640625" customWidth="1"/>
    <col min="269" max="269" width="6.6640625" customWidth="1"/>
    <col min="270" max="270" width="10.6640625" customWidth="1"/>
    <col min="271" max="271" width="11.6640625" customWidth="1"/>
    <col min="272" max="272" width="1.6640625" customWidth="1"/>
    <col min="513" max="513" width="1.6640625" customWidth="1"/>
    <col min="514" max="519" width="11.6640625" customWidth="1"/>
    <col min="520" max="520" width="1.6640625" customWidth="1"/>
    <col min="521" max="522" width="10.6640625" customWidth="1"/>
    <col min="523" max="523" width="1.6640625" customWidth="1"/>
    <col min="524" max="524" width="12.6640625" customWidth="1"/>
    <col min="525" max="525" width="6.6640625" customWidth="1"/>
    <col min="526" max="526" width="10.6640625" customWidth="1"/>
    <col min="527" max="527" width="11.6640625" customWidth="1"/>
    <col min="528" max="528" width="1.6640625" customWidth="1"/>
    <col min="769" max="769" width="1.6640625" customWidth="1"/>
    <col min="770" max="775" width="11.6640625" customWidth="1"/>
    <col min="776" max="776" width="1.6640625" customWidth="1"/>
    <col min="777" max="778" width="10.6640625" customWidth="1"/>
    <col min="779" max="779" width="1.6640625" customWidth="1"/>
    <col min="780" max="780" width="12.6640625" customWidth="1"/>
    <col min="781" max="781" width="6.6640625" customWidth="1"/>
    <col min="782" max="782" width="10.6640625" customWidth="1"/>
    <col min="783" max="783" width="11.6640625" customWidth="1"/>
    <col min="784" max="784" width="1.6640625" customWidth="1"/>
    <col min="1025" max="1025" width="1.6640625" customWidth="1"/>
    <col min="1026" max="1031" width="11.6640625" customWidth="1"/>
    <col min="1032" max="1032" width="1.6640625" customWidth="1"/>
    <col min="1033" max="1034" width="10.6640625" customWidth="1"/>
    <col min="1035" max="1035" width="1.6640625" customWidth="1"/>
    <col min="1036" max="1036" width="12.6640625" customWidth="1"/>
    <col min="1037" max="1037" width="6.6640625" customWidth="1"/>
    <col min="1038" max="1038" width="10.6640625" customWidth="1"/>
    <col min="1039" max="1039" width="11.6640625" customWidth="1"/>
    <col min="1040" max="1040" width="1.6640625" customWidth="1"/>
    <col min="1281" max="1281" width="1.6640625" customWidth="1"/>
    <col min="1282" max="1287" width="11.6640625" customWidth="1"/>
    <col min="1288" max="1288" width="1.6640625" customWidth="1"/>
    <col min="1289" max="1290" width="10.6640625" customWidth="1"/>
    <col min="1291" max="1291" width="1.6640625" customWidth="1"/>
    <col min="1292" max="1292" width="12.6640625" customWidth="1"/>
    <col min="1293" max="1293" width="6.6640625" customWidth="1"/>
    <col min="1294" max="1294" width="10.6640625" customWidth="1"/>
    <col min="1295" max="1295" width="11.6640625" customWidth="1"/>
    <col min="1296" max="1296" width="1.6640625" customWidth="1"/>
    <col min="1537" max="1537" width="1.6640625" customWidth="1"/>
    <col min="1538" max="1543" width="11.6640625" customWidth="1"/>
    <col min="1544" max="1544" width="1.6640625" customWidth="1"/>
    <col min="1545" max="1546" width="10.6640625" customWidth="1"/>
    <col min="1547" max="1547" width="1.6640625" customWidth="1"/>
    <col min="1548" max="1548" width="12.6640625" customWidth="1"/>
    <col min="1549" max="1549" width="6.6640625" customWidth="1"/>
    <col min="1550" max="1550" width="10.6640625" customWidth="1"/>
    <col min="1551" max="1551" width="11.6640625" customWidth="1"/>
    <col min="1552" max="1552" width="1.6640625" customWidth="1"/>
    <col min="1793" max="1793" width="1.6640625" customWidth="1"/>
    <col min="1794" max="1799" width="11.6640625" customWidth="1"/>
    <col min="1800" max="1800" width="1.6640625" customWidth="1"/>
    <col min="1801" max="1802" width="10.6640625" customWidth="1"/>
    <col min="1803" max="1803" width="1.6640625" customWidth="1"/>
    <col min="1804" max="1804" width="12.6640625" customWidth="1"/>
    <col min="1805" max="1805" width="6.6640625" customWidth="1"/>
    <col min="1806" max="1806" width="10.6640625" customWidth="1"/>
    <col min="1807" max="1807" width="11.6640625" customWidth="1"/>
    <col min="1808" max="1808" width="1.6640625" customWidth="1"/>
    <col min="2049" max="2049" width="1.6640625" customWidth="1"/>
    <col min="2050" max="2055" width="11.6640625" customWidth="1"/>
    <col min="2056" max="2056" width="1.6640625" customWidth="1"/>
    <col min="2057" max="2058" width="10.6640625" customWidth="1"/>
    <col min="2059" max="2059" width="1.6640625" customWidth="1"/>
    <col min="2060" max="2060" width="12.6640625" customWidth="1"/>
    <col min="2061" max="2061" width="6.6640625" customWidth="1"/>
    <col min="2062" max="2062" width="10.6640625" customWidth="1"/>
    <col min="2063" max="2063" width="11.6640625" customWidth="1"/>
    <col min="2064" max="2064" width="1.6640625" customWidth="1"/>
    <col min="2305" max="2305" width="1.6640625" customWidth="1"/>
    <col min="2306" max="2311" width="11.6640625" customWidth="1"/>
    <col min="2312" max="2312" width="1.6640625" customWidth="1"/>
    <col min="2313" max="2314" width="10.6640625" customWidth="1"/>
    <col min="2315" max="2315" width="1.6640625" customWidth="1"/>
    <col min="2316" max="2316" width="12.6640625" customWidth="1"/>
    <col min="2317" max="2317" width="6.6640625" customWidth="1"/>
    <col min="2318" max="2318" width="10.6640625" customWidth="1"/>
    <col min="2319" max="2319" width="11.6640625" customWidth="1"/>
    <col min="2320" max="2320" width="1.6640625" customWidth="1"/>
    <col min="2561" max="2561" width="1.6640625" customWidth="1"/>
    <col min="2562" max="2567" width="11.6640625" customWidth="1"/>
    <col min="2568" max="2568" width="1.6640625" customWidth="1"/>
    <col min="2569" max="2570" width="10.6640625" customWidth="1"/>
    <col min="2571" max="2571" width="1.6640625" customWidth="1"/>
    <col min="2572" max="2572" width="12.6640625" customWidth="1"/>
    <col min="2573" max="2573" width="6.6640625" customWidth="1"/>
    <col min="2574" max="2574" width="10.6640625" customWidth="1"/>
    <col min="2575" max="2575" width="11.6640625" customWidth="1"/>
    <col min="2576" max="2576" width="1.6640625" customWidth="1"/>
    <col min="2817" max="2817" width="1.6640625" customWidth="1"/>
    <col min="2818" max="2823" width="11.6640625" customWidth="1"/>
    <col min="2824" max="2824" width="1.6640625" customWidth="1"/>
    <col min="2825" max="2826" width="10.6640625" customWidth="1"/>
    <col min="2827" max="2827" width="1.6640625" customWidth="1"/>
    <col min="2828" max="2828" width="12.6640625" customWidth="1"/>
    <col min="2829" max="2829" width="6.6640625" customWidth="1"/>
    <col min="2830" max="2830" width="10.6640625" customWidth="1"/>
    <col min="2831" max="2831" width="11.6640625" customWidth="1"/>
    <col min="2832" max="2832" width="1.6640625" customWidth="1"/>
    <col min="3073" max="3073" width="1.6640625" customWidth="1"/>
    <col min="3074" max="3079" width="11.6640625" customWidth="1"/>
    <col min="3080" max="3080" width="1.6640625" customWidth="1"/>
    <col min="3081" max="3082" width="10.6640625" customWidth="1"/>
    <col min="3083" max="3083" width="1.6640625" customWidth="1"/>
    <col min="3084" max="3084" width="12.6640625" customWidth="1"/>
    <col min="3085" max="3085" width="6.6640625" customWidth="1"/>
    <col min="3086" max="3086" width="10.6640625" customWidth="1"/>
    <col min="3087" max="3087" width="11.6640625" customWidth="1"/>
    <col min="3088" max="3088" width="1.6640625" customWidth="1"/>
    <col min="3329" max="3329" width="1.6640625" customWidth="1"/>
    <col min="3330" max="3335" width="11.6640625" customWidth="1"/>
    <col min="3336" max="3336" width="1.6640625" customWidth="1"/>
    <col min="3337" max="3338" width="10.6640625" customWidth="1"/>
    <col min="3339" max="3339" width="1.6640625" customWidth="1"/>
    <col min="3340" max="3340" width="12.6640625" customWidth="1"/>
    <col min="3341" max="3341" width="6.6640625" customWidth="1"/>
    <col min="3342" max="3342" width="10.6640625" customWidth="1"/>
    <col min="3343" max="3343" width="11.6640625" customWidth="1"/>
    <col min="3344" max="3344" width="1.6640625" customWidth="1"/>
    <col min="3585" max="3585" width="1.6640625" customWidth="1"/>
    <col min="3586" max="3591" width="11.6640625" customWidth="1"/>
    <col min="3592" max="3592" width="1.6640625" customWidth="1"/>
    <col min="3593" max="3594" width="10.6640625" customWidth="1"/>
    <col min="3595" max="3595" width="1.6640625" customWidth="1"/>
    <col min="3596" max="3596" width="12.6640625" customWidth="1"/>
    <col min="3597" max="3597" width="6.6640625" customWidth="1"/>
    <col min="3598" max="3598" width="10.6640625" customWidth="1"/>
    <col min="3599" max="3599" width="11.6640625" customWidth="1"/>
    <col min="3600" max="3600" width="1.6640625" customWidth="1"/>
    <col min="3841" max="3841" width="1.6640625" customWidth="1"/>
    <col min="3842" max="3847" width="11.6640625" customWidth="1"/>
    <col min="3848" max="3848" width="1.6640625" customWidth="1"/>
    <col min="3849" max="3850" width="10.6640625" customWidth="1"/>
    <col min="3851" max="3851" width="1.6640625" customWidth="1"/>
    <col min="3852" max="3852" width="12.6640625" customWidth="1"/>
    <col min="3853" max="3853" width="6.6640625" customWidth="1"/>
    <col min="3854" max="3854" width="10.6640625" customWidth="1"/>
    <col min="3855" max="3855" width="11.6640625" customWidth="1"/>
    <col min="3856" max="3856" width="1.6640625" customWidth="1"/>
    <col min="4097" max="4097" width="1.6640625" customWidth="1"/>
    <col min="4098" max="4103" width="11.6640625" customWidth="1"/>
    <col min="4104" max="4104" width="1.6640625" customWidth="1"/>
    <col min="4105" max="4106" width="10.6640625" customWidth="1"/>
    <col min="4107" max="4107" width="1.6640625" customWidth="1"/>
    <col min="4108" max="4108" width="12.6640625" customWidth="1"/>
    <col min="4109" max="4109" width="6.6640625" customWidth="1"/>
    <col min="4110" max="4110" width="10.6640625" customWidth="1"/>
    <col min="4111" max="4111" width="11.6640625" customWidth="1"/>
    <col min="4112" max="4112" width="1.6640625" customWidth="1"/>
    <col min="4353" max="4353" width="1.6640625" customWidth="1"/>
    <col min="4354" max="4359" width="11.6640625" customWidth="1"/>
    <col min="4360" max="4360" width="1.6640625" customWidth="1"/>
    <col min="4361" max="4362" width="10.6640625" customWidth="1"/>
    <col min="4363" max="4363" width="1.6640625" customWidth="1"/>
    <col min="4364" max="4364" width="12.6640625" customWidth="1"/>
    <col min="4365" max="4365" width="6.6640625" customWidth="1"/>
    <col min="4366" max="4366" width="10.6640625" customWidth="1"/>
    <col min="4367" max="4367" width="11.6640625" customWidth="1"/>
    <col min="4368" max="4368" width="1.6640625" customWidth="1"/>
    <col min="4609" max="4609" width="1.6640625" customWidth="1"/>
    <col min="4610" max="4615" width="11.6640625" customWidth="1"/>
    <col min="4616" max="4616" width="1.6640625" customWidth="1"/>
    <col min="4617" max="4618" width="10.6640625" customWidth="1"/>
    <col min="4619" max="4619" width="1.6640625" customWidth="1"/>
    <col min="4620" max="4620" width="12.6640625" customWidth="1"/>
    <col min="4621" max="4621" width="6.6640625" customWidth="1"/>
    <col min="4622" max="4622" width="10.6640625" customWidth="1"/>
    <col min="4623" max="4623" width="11.6640625" customWidth="1"/>
    <col min="4624" max="4624" width="1.6640625" customWidth="1"/>
    <col min="4865" max="4865" width="1.6640625" customWidth="1"/>
    <col min="4866" max="4871" width="11.6640625" customWidth="1"/>
    <col min="4872" max="4872" width="1.6640625" customWidth="1"/>
    <col min="4873" max="4874" width="10.6640625" customWidth="1"/>
    <col min="4875" max="4875" width="1.6640625" customWidth="1"/>
    <col min="4876" max="4876" width="12.6640625" customWidth="1"/>
    <col min="4877" max="4877" width="6.6640625" customWidth="1"/>
    <col min="4878" max="4878" width="10.6640625" customWidth="1"/>
    <col min="4879" max="4879" width="11.6640625" customWidth="1"/>
    <col min="4880" max="4880" width="1.6640625" customWidth="1"/>
    <col min="5121" max="5121" width="1.6640625" customWidth="1"/>
    <col min="5122" max="5127" width="11.6640625" customWidth="1"/>
    <col min="5128" max="5128" width="1.6640625" customWidth="1"/>
    <col min="5129" max="5130" width="10.6640625" customWidth="1"/>
    <col min="5131" max="5131" width="1.6640625" customWidth="1"/>
    <col min="5132" max="5132" width="12.6640625" customWidth="1"/>
    <col min="5133" max="5133" width="6.6640625" customWidth="1"/>
    <col min="5134" max="5134" width="10.6640625" customWidth="1"/>
    <col min="5135" max="5135" width="11.6640625" customWidth="1"/>
    <col min="5136" max="5136" width="1.6640625" customWidth="1"/>
    <col min="5377" max="5377" width="1.6640625" customWidth="1"/>
    <col min="5378" max="5383" width="11.6640625" customWidth="1"/>
    <col min="5384" max="5384" width="1.6640625" customWidth="1"/>
    <col min="5385" max="5386" width="10.6640625" customWidth="1"/>
    <col min="5387" max="5387" width="1.6640625" customWidth="1"/>
    <col min="5388" max="5388" width="12.6640625" customWidth="1"/>
    <col min="5389" max="5389" width="6.6640625" customWidth="1"/>
    <col min="5390" max="5390" width="10.6640625" customWidth="1"/>
    <col min="5391" max="5391" width="11.6640625" customWidth="1"/>
    <col min="5392" max="5392" width="1.6640625" customWidth="1"/>
    <col min="5633" max="5633" width="1.6640625" customWidth="1"/>
    <col min="5634" max="5639" width="11.6640625" customWidth="1"/>
    <col min="5640" max="5640" width="1.6640625" customWidth="1"/>
    <col min="5641" max="5642" width="10.6640625" customWidth="1"/>
    <col min="5643" max="5643" width="1.6640625" customWidth="1"/>
    <col min="5644" max="5644" width="12.6640625" customWidth="1"/>
    <col min="5645" max="5645" width="6.6640625" customWidth="1"/>
    <col min="5646" max="5646" width="10.6640625" customWidth="1"/>
    <col min="5647" max="5647" width="11.6640625" customWidth="1"/>
    <col min="5648" max="5648" width="1.6640625" customWidth="1"/>
    <col min="5889" max="5889" width="1.6640625" customWidth="1"/>
    <col min="5890" max="5895" width="11.6640625" customWidth="1"/>
    <col min="5896" max="5896" width="1.6640625" customWidth="1"/>
    <col min="5897" max="5898" width="10.6640625" customWidth="1"/>
    <col min="5899" max="5899" width="1.6640625" customWidth="1"/>
    <col min="5900" max="5900" width="12.6640625" customWidth="1"/>
    <col min="5901" max="5901" width="6.6640625" customWidth="1"/>
    <col min="5902" max="5902" width="10.6640625" customWidth="1"/>
    <col min="5903" max="5903" width="11.6640625" customWidth="1"/>
    <col min="5904" max="5904" width="1.6640625" customWidth="1"/>
    <col min="6145" max="6145" width="1.6640625" customWidth="1"/>
    <col min="6146" max="6151" width="11.6640625" customWidth="1"/>
    <col min="6152" max="6152" width="1.6640625" customWidth="1"/>
    <col min="6153" max="6154" width="10.6640625" customWidth="1"/>
    <col min="6155" max="6155" width="1.6640625" customWidth="1"/>
    <col min="6156" max="6156" width="12.6640625" customWidth="1"/>
    <col min="6157" max="6157" width="6.6640625" customWidth="1"/>
    <col min="6158" max="6158" width="10.6640625" customWidth="1"/>
    <col min="6159" max="6159" width="11.6640625" customWidth="1"/>
    <col min="6160" max="6160" width="1.6640625" customWidth="1"/>
    <col min="6401" max="6401" width="1.6640625" customWidth="1"/>
    <col min="6402" max="6407" width="11.6640625" customWidth="1"/>
    <col min="6408" max="6408" width="1.6640625" customWidth="1"/>
    <col min="6409" max="6410" width="10.6640625" customWidth="1"/>
    <col min="6411" max="6411" width="1.6640625" customWidth="1"/>
    <col min="6412" max="6412" width="12.6640625" customWidth="1"/>
    <col min="6413" max="6413" width="6.6640625" customWidth="1"/>
    <col min="6414" max="6414" width="10.6640625" customWidth="1"/>
    <col min="6415" max="6415" width="11.6640625" customWidth="1"/>
    <col min="6416" max="6416" width="1.6640625" customWidth="1"/>
    <col min="6657" max="6657" width="1.6640625" customWidth="1"/>
    <col min="6658" max="6663" width="11.6640625" customWidth="1"/>
    <col min="6664" max="6664" width="1.6640625" customWidth="1"/>
    <col min="6665" max="6666" width="10.6640625" customWidth="1"/>
    <col min="6667" max="6667" width="1.6640625" customWidth="1"/>
    <col min="6668" max="6668" width="12.6640625" customWidth="1"/>
    <col min="6669" max="6669" width="6.6640625" customWidth="1"/>
    <col min="6670" max="6670" width="10.6640625" customWidth="1"/>
    <col min="6671" max="6671" width="11.6640625" customWidth="1"/>
    <col min="6672" max="6672" width="1.6640625" customWidth="1"/>
    <col min="6913" max="6913" width="1.6640625" customWidth="1"/>
    <col min="6914" max="6919" width="11.6640625" customWidth="1"/>
    <col min="6920" max="6920" width="1.6640625" customWidth="1"/>
    <col min="6921" max="6922" width="10.6640625" customWidth="1"/>
    <col min="6923" max="6923" width="1.6640625" customWidth="1"/>
    <col min="6924" max="6924" width="12.6640625" customWidth="1"/>
    <col min="6925" max="6925" width="6.6640625" customWidth="1"/>
    <col min="6926" max="6926" width="10.6640625" customWidth="1"/>
    <col min="6927" max="6927" width="11.6640625" customWidth="1"/>
    <col min="6928" max="6928" width="1.6640625" customWidth="1"/>
    <col min="7169" max="7169" width="1.6640625" customWidth="1"/>
    <col min="7170" max="7175" width="11.6640625" customWidth="1"/>
    <col min="7176" max="7176" width="1.6640625" customWidth="1"/>
    <col min="7177" max="7178" width="10.6640625" customWidth="1"/>
    <col min="7179" max="7179" width="1.6640625" customWidth="1"/>
    <col min="7180" max="7180" width="12.6640625" customWidth="1"/>
    <col min="7181" max="7181" width="6.6640625" customWidth="1"/>
    <col min="7182" max="7182" width="10.6640625" customWidth="1"/>
    <col min="7183" max="7183" width="11.6640625" customWidth="1"/>
    <col min="7184" max="7184" width="1.6640625" customWidth="1"/>
    <col min="7425" max="7425" width="1.6640625" customWidth="1"/>
    <col min="7426" max="7431" width="11.6640625" customWidth="1"/>
    <col min="7432" max="7432" width="1.6640625" customWidth="1"/>
    <col min="7433" max="7434" width="10.6640625" customWidth="1"/>
    <col min="7435" max="7435" width="1.6640625" customWidth="1"/>
    <col min="7436" max="7436" width="12.6640625" customWidth="1"/>
    <col min="7437" max="7437" width="6.6640625" customWidth="1"/>
    <col min="7438" max="7438" width="10.6640625" customWidth="1"/>
    <col min="7439" max="7439" width="11.6640625" customWidth="1"/>
    <col min="7440" max="7440" width="1.6640625" customWidth="1"/>
    <col min="7681" max="7681" width="1.6640625" customWidth="1"/>
    <col min="7682" max="7687" width="11.6640625" customWidth="1"/>
    <col min="7688" max="7688" width="1.6640625" customWidth="1"/>
    <col min="7689" max="7690" width="10.6640625" customWidth="1"/>
    <col min="7691" max="7691" width="1.6640625" customWidth="1"/>
    <col min="7692" max="7692" width="12.6640625" customWidth="1"/>
    <col min="7693" max="7693" width="6.6640625" customWidth="1"/>
    <col min="7694" max="7694" width="10.6640625" customWidth="1"/>
    <col min="7695" max="7695" width="11.6640625" customWidth="1"/>
    <col min="7696" max="7696" width="1.6640625" customWidth="1"/>
    <col min="7937" max="7937" width="1.6640625" customWidth="1"/>
    <col min="7938" max="7943" width="11.6640625" customWidth="1"/>
    <col min="7944" max="7944" width="1.6640625" customWidth="1"/>
    <col min="7945" max="7946" width="10.6640625" customWidth="1"/>
    <col min="7947" max="7947" width="1.6640625" customWidth="1"/>
    <col min="7948" max="7948" width="12.6640625" customWidth="1"/>
    <col min="7949" max="7949" width="6.6640625" customWidth="1"/>
    <col min="7950" max="7950" width="10.6640625" customWidth="1"/>
    <col min="7951" max="7951" width="11.6640625" customWidth="1"/>
    <col min="7952" max="7952" width="1.6640625" customWidth="1"/>
    <col min="8193" max="8193" width="1.6640625" customWidth="1"/>
    <col min="8194" max="8199" width="11.6640625" customWidth="1"/>
    <col min="8200" max="8200" width="1.6640625" customWidth="1"/>
    <col min="8201" max="8202" width="10.6640625" customWidth="1"/>
    <col min="8203" max="8203" width="1.6640625" customWidth="1"/>
    <col min="8204" max="8204" width="12.6640625" customWidth="1"/>
    <col min="8205" max="8205" width="6.6640625" customWidth="1"/>
    <col min="8206" max="8206" width="10.6640625" customWidth="1"/>
    <col min="8207" max="8207" width="11.6640625" customWidth="1"/>
    <col min="8208" max="8208" width="1.6640625" customWidth="1"/>
    <col min="8449" max="8449" width="1.6640625" customWidth="1"/>
    <col min="8450" max="8455" width="11.6640625" customWidth="1"/>
    <col min="8456" max="8456" width="1.6640625" customWidth="1"/>
    <col min="8457" max="8458" width="10.6640625" customWidth="1"/>
    <col min="8459" max="8459" width="1.6640625" customWidth="1"/>
    <col min="8460" max="8460" width="12.6640625" customWidth="1"/>
    <col min="8461" max="8461" width="6.6640625" customWidth="1"/>
    <col min="8462" max="8462" width="10.6640625" customWidth="1"/>
    <col min="8463" max="8463" width="11.6640625" customWidth="1"/>
    <col min="8464" max="8464" width="1.6640625" customWidth="1"/>
    <col min="8705" max="8705" width="1.6640625" customWidth="1"/>
    <col min="8706" max="8711" width="11.6640625" customWidth="1"/>
    <col min="8712" max="8712" width="1.6640625" customWidth="1"/>
    <col min="8713" max="8714" width="10.6640625" customWidth="1"/>
    <col min="8715" max="8715" width="1.6640625" customWidth="1"/>
    <col min="8716" max="8716" width="12.6640625" customWidth="1"/>
    <col min="8717" max="8717" width="6.6640625" customWidth="1"/>
    <col min="8718" max="8718" width="10.6640625" customWidth="1"/>
    <col min="8719" max="8719" width="11.6640625" customWidth="1"/>
    <col min="8720" max="8720" width="1.6640625" customWidth="1"/>
    <col min="8961" max="8961" width="1.6640625" customWidth="1"/>
    <col min="8962" max="8967" width="11.6640625" customWidth="1"/>
    <col min="8968" max="8968" width="1.6640625" customWidth="1"/>
    <col min="8969" max="8970" width="10.6640625" customWidth="1"/>
    <col min="8971" max="8971" width="1.6640625" customWidth="1"/>
    <col min="8972" max="8972" width="12.6640625" customWidth="1"/>
    <col min="8973" max="8973" width="6.6640625" customWidth="1"/>
    <col min="8974" max="8974" width="10.6640625" customWidth="1"/>
    <col min="8975" max="8975" width="11.6640625" customWidth="1"/>
    <col min="8976" max="8976" width="1.6640625" customWidth="1"/>
    <col min="9217" max="9217" width="1.6640625" customWidth="1"/>
    <col min="9218" max="9223" width="11.6640625" customWidth="1"/>
    <col min="9224" max="9224" width="1.6640625" customWidth="1"/>
    <col min="9225" max="9226" width="10.6640625" customWidth="1"/>
    <col min="9227" max="9227" width="1.6640625" customWidth="1"/>
    <col min="9228" max="9228" width="12.6640625" customWidth="1"/>
    <col min="9229" max="9229" width="6.6640625" customWidth="1"/>
    <col min="9230" max="9230" width="10.6640625" customWidth="1"/>
    <col min="9231" max="9231" width="11.6640625" customWidth="1"/>
    <col min="9232" max="9232" width="1.6640625" customWidth="1"/>
    <col min="9473" max="9473" width="1.6640625" customWidth="1"/>
    <col min="9474" max="9479" width="11.6640625" customWidth="1"/>
    <col min="9480" max="9480" width="1.6640625" customWidth="1"/>
    <col min="9481" max="9482" width="10.6640625" customWidth="1"/>
    <col min="9483" max="9483" width="1.6640625" customWidth="1"/>
    <col min="9484" max="9484" width="12.6640625" customWidth="1"/>
    <col min="9485" max="9485" width="6.6640625" customWidth="1"/>
    <col min="9486" max="9486" width="10.6640625" customWidth="1"/>
    <col min="9487" max="9487" width="11.6640625" customWidth="1"/>
    <col min="9488" max="9488" width="1.6640625" customWidth="1"/>
    <col min="9729" max="9729" width="1.6640625" customWidth="1"/>
    <col min="9730" max="9735" width="11.6640625" customWidth="1"/>
    <col min="9736" max="9736" width="1.6640625" customWidth="1"/>
    <col min="9737" max="9738" width="10.6640625" customWidth="1"/>
    <col min="9739" max="9739" width="1.6640625" customWidth="1"/>
    <col min="9740" max="9740" width="12.6640625" customWidth="1"/>
    <col min="9741" max="9741" width="6.6640625" customWidth="1"/>
    <col min="9742" max="9742" width="10.6640625" customWidth="1"/>
    <col min="9743" max="9743" width="11.6640625" customWidth="1"/>
    <col min="9744" max="9744" width="1.6640625" customWidth="1"/>
    <col min="9985" max="9985" width="1.6640625" customWidth="1"/>
    <col min="9986" max="9991" width="11.6640625" customWidth="1"/>
    <col min="9992" max="9992" width="1.6640625" customWidth="1"/>
    <col min="9993" max="9994" width="10.6640625" customWidth="1"/>
    <col min="9995" max="9995" width="1.6640625" customWidth="1"/>
    <col min="9996" max="9996" width="12.6640625" customWidth="1"/>
    <col min="9997" max="9997" width="6.6640625" customWidth="1"/>
    <col min="9998" max="9998" width="10.6640625" customWidth="1"/>
    <col min="9999" max="9999" width="11.6640625" customWidth="1"/>
    <col min="10000" max="10000" width="1.6640625" customWidth="1"/>
    <col min="10241" max="10241" width="1.6640625" customWidth="1"/>
    <col min="10242" max="10247" width="11.6640625" customWidth="1"/>
    <col min="10248" max="10248" width="1.6640625" customWidth="1"/>
    <col min="10249" max="10250" width="10.6640625" customWidth="1"/>
    <col min="10251" max="10251" width="1.6640625" customWidth="1"/>
    <col min="10252" max="10252" width="12.6640625" customWidth="1"/>
    <col min="10253" max="10253" width="6.6640625" customWidth="1"/>
    <col min="10254" max="10254" width="10.6640625" customWidth="1"/>
    <col min="10255" max="10255" width="11.6640625" customWidth="1"/>
    <col min="10256" max="10256" width="1.6640625" customWidth="1"/>
    <col min="10497" max="10497" width="1.6640625" customWidth="1"/>
    <col min="10498" max="10503" width="11.6640625" customWidth="1"/>
    <col min="10504" max="10504" width="1.6640625" customWidth="1"/>
    <col min="10505" max="10506" width="10.6640625" customWidth="1"/>
    <col min="10507" max="10507" width="1.6640625" customWidth="1"/>
    <col min="10508" max="10508" width="12.6640625" customWidth="1"/>
    <col min="10509" max="10509" width="6.6640625" customWidth="1"/>
    <col min="10510" max="10510" width="10.6640625" customWidth="1"/>
    <col min="10511" max="10511" width="11.6640625" customWidth="1"/>
    <col min="10512" max="10512" width="1.6640625" customWidth="1"/>
    <col min="10753" max="10753" width="1.6640625" customWidth="1"/>
    <col min="10754" max="10759" width="11.6640625" customWidth="1"/>
    <col min="10760" max="10760" width="1.6640625" customWidth="1"/>
    <col min="10761" max="10762" width="10.6640625" customWidth="1"/>
    <col min="10763" max="10763" width="1.6640625" customWidth="1"/>
    <col min="10764" max="10764" width="12.6640625" customWidth="1"/>
    <col min="10765" max="10765" width="6.6640625" customWidth="1"/>
    <col min="10766" max="10766" width="10.6640625" customWidth="1"/>
    <col min="10767" max="10767" width="11.6640625" customWidth="1"/>
    <col min="10768" max="10768" width="1.6640625" customWidth="1"/>
    <col min="11009" max="11009" width="1.6640625" customWidth="1"/>
    <col min="11010" max="11015" width="11.6640625" customWidth="1"/>
    <col min="11016" max="11016" width="1.6640625" customWidth="1"/>
    <col min="11017" max="11018" width="10.6640625" customWidth="1"/>
    <col min="11019" max="11019" width="1.6640625" customWidth="1"/>
    <col min="11020" max="11020" width="12.6640625" customWidth="1"/>
    <col min="11021" max="11021" width="6.6640625" customWidth="1"/>
    <col min="11022" max="11022" width="10.6640625" customWidth="1"/>
    <col min="11023" max="11023" width="11.6640625" customWidth="1"/>
    <col min="11024" max="11024" width="1.6640625" customWidth="1"/>
    <col min="11265" max="11265" width="1.6640625" customWidth="1"/>
    <col min="11266" max="11271" width="11.6640625" customWidth="1"/>
    <col min="11272" max="11272" width="1.6640625" customWidth="1"/>
    <col min="11273" max="11274" width="10.6640625" customWidth="1"/>
    <col min="11275" max="11275" width="1.6640625" customWidth="1"/>
    <col min="11276" max="11276" width="12.6640625" customWidth="1"/>
    <col min="11277" max="11277" width="6.6640625" customWidth="1"/>
    <col min="11278" max="11278" width="10.6640625" customWidth="1"/>
    <col min="11279" max="11279" width="11.6640625" customWidth="1"/>
    <col min="11280" max="11280" width="1.6640625" customWidth="1"/>
    <col min="11521" max="11521" width="1.6640625" customWidth="1"/>
    <col min="11522" max="11527" width="11.6640625" customWidth="1"/>
    <col min="11528" max="11528" width="1.6640625" customWidth="1"/>
    <col min="11529" max="11530" width="10.6640625" customWidth="1"/>
    <col min="11531" max="11531" width="1.6640625" customWidth="1"/>
    <col min="11532" max="11532" width="12.6640625" customWidth="1"/>
    <col min="11533" max="11533" width="6.6640625" customWidth="1"/>
    <col min="11534" max="11534" width="10.6640625" customWidth="1"/>
    <col min="11535" max="11535" width="11.6640625" customWidth="1"/>
    <col min="11536" max="11536" width="1.6640625" customWidth="1"/>
    <col min="11777" max="11777" width="1.6640625" customWidth="1"/>
    <col min="11778" max="11783" width="11.6640625" customWidth="1"/>
    <col min="11784" max="11784" width="1.6640625" customWidth="1"/>
    <col min="11785" max="11786" width="10.6640625" customWidth="1"/>
    <col min="11787" max="11787" width="1.6640625" customWidth="1"/>
    <col min="11788" max="11788" width="12.6640625" customWidth="1"/>
    <col min="11789" max="11789" width="6.6640625" customWidth="1"/>
    <col min="11790" max="11790" width="10.6640625" customWidth="1"/>
    <col min="11791" max="11791" width="11.6640625" customWidth="1"/>
    <col min="11792" max="11792" width="1.6640625" customWidth="1"/>
    <col min="12033" max="12033" width="1.6640625" customWidth="1"/>
    <col min="12034" max="12039" width="11.6640625" customWidth="1"/>
    <col min="12040" max="12040" width="1.6640625" customWidth="1"/>
    <col min="12041" max="12042" width="10.6640625" customWidth="1"/>
    <col min="12043" max="12043" width="1.6640625" customWidth="1"/>
    <col min="12044" max="12044" width="12.6640625" customWidth="1"/>
    <col min="12045" max="12045" width="6.6640625" customWidth="1"/>
    <col min="12046" max="12046" width="10.6640625" customWidth="1"/>
    <col min="12047" max="12047" width="11.6640625" customWidth="1"/>
    <col min="12048" max="12048" width="1.6640625" customWidth="1"/>
    <col min="12289" max="12289" width="1.6640625" customWidth="1"/>
    <col min="12290" max="12295" width="11.6640625" customWidth="1"/>
    <col min="12296" max="12296" width="1.6640625" customWidth="1"/>
    <col min="12297" max="12298" width="10.6640625" customWidth="1"/>
    <col min="12299" max="12299" width="1.6640625" customWidth="1"/>
    <col min="12300" max="12300" width="12.6640625" customWidth="1"/>
    <col min="12301" max="12301" width="6.6640625" customWidth="1"/>
    <col min="12302" max="12302" width="10.6640625" customWidth="1"/>
    <col min="12303" max="12303" width="11.6640625" customWidth="1"/>
    <col min="12304" max="12304" width="1.6640625" customWidth="1"/>
    <col min="12545" max="12545" width="1.6640625" customWidth="1"/>
    <col min="12546" max="12551" width="11.6640625" customWidth="1"/>
    <col min="12552" max="12552" width="1.6640625" customWidth="1"/>
    <col min="12553" max="12554" width="10.6640625" customWidth="1"/>
    <col min="12555" max="12555" width="1.6640625" customWidth="1"/>
    <col min="12556" max="12556" width="12.6640625" customWidth="1"/>
    <col min="12557" max="12557" width="6.6640625" customWidth="1"/>
    <col min="12558" max="12558" width="10.6640625" customWidth="1"/>
    <col min="12559" max="12559" width="11.6640625" customWidth="1"/>
    <col min="12560" max="12560" width="1.6640625" customWidth="1"/>
    <col min="12801" max="12801" width="1.6640625" customWidth="1"/>
    <col min="12802" max="12807" width="11.6640625" customWidth="1"/>
    <col min="12808" max="12808" width="1.6640625" customWidth="1"/>
    <col min="12809" max="12810" width="10.6640625" customWidth="1"/>
    <col min="12811" max="12811" width="1.6640625" customWidth="1"/>
    <col min="12812" max="12812" width="12.6640625" customWidth="1"/>
    <col min="12813" max="12813" width="6.6640625" customWidth="1"/>
    <col min="12814" max="12814" width="10.6640625" customWidth="1"/>
    <col min="12815" max="12815" width="11.6640625" customWidth="1"/>
    <col min="12816" max="12816" width="1.6640625" customWidth="1"/>
    <col min="13057" max="13057" width="1.6640625" customWidth="1"/>
    <col min="13058" max="13063" width="11.6640625" customWidth="1"/>
    <col min="13064" max="13064" width="1.6640625" customWidth="1"/>
    <col min="13065" max="13066" width="10.6640625" customWidth="1"/>
    <col min="13067" max="13067" width="1.6640625" customWidth="1"/>
    <col min="13068" max="13068" width="12.6640625" customWidth="1"/>
    <col min="13069" max="13069" width="6.6640625" customWidth="1"/>
    <col min="13070" max="13070" width="10.6640625" customWidth="1"/>
    <col min="13071" max="13071" width="11.6640625" customWidth="1"/>
    <col min="13072" max="13072" width="1.6640625" customWidth="1"/>
    <col min="13313" max="13313" width="1.6640625" customWidth="1"/>
    <col min="13314" max="13319" width="11.6640625" customWidth="1"/>
    <col min="13320" max="13320" width="1.6640625" customWidth="1"/>
    <col min="13321" max="13322" width="10.6640625" customWidth="1"/>
    <col min="13323" max="13323" width="1.6640625" customWidth="1"/>
    <col min="13324" max="13324" width="12.6640625" customWidth="1"/>
    <col min="13325" max="13325" width="6.6640625" customWidth="1"/>
    <col min="13326" max="13326" width="10.6640625" customWidth="1"/>
    <col min="13327" max="13327" width="11.6640625" customWidth="1"/>
    <col min="13328" max="13328" width="1.6640625" customWidth="1"/>
    <col min="13569" max="13569" width="1.6640625" customWidth="1"/>
    <col min="13570" max="13575" width="11.6640625" customWidth="1"/>
    <col min="13576" max="13576" width="1.6640625" customWidth="1"/>
    <col min="13577" max="13578" width="10.6640625" customWidth="1"/>
    <col min="13579" max="13579" width="1.6640625" customWidth="1"/>
    <col min="13580" max="13580" width="12.6640625" customWidth="1"/>
    <col min="13581" max="13581" width="6.6640625" customWidth="1"/>
    <col min="13582" max="13582" width="10.6640625" customWidth="1"/>
    <col min="13583" max="13583" width="11.6640625" customWidth="1"/>
    <col min="13584" max="13584" width="1.6640625" customWidth="1"/>
    <col min="13825" max="13825" width="1.6640625" customWidth="1"/>
    <col min="13826" max="13831" width="11.6640625" customWidth="1"/>
    <col min="13832" max="13832" width="1.6640625" customWidth="1"/>
    <col min="13833" max="13834" width="10.6640625" customWidth="1"/>
    <col min="13835" max="13835" width="1.6640625" customWidth="1"/>
    <col min="13836" max="13836" width="12.6640625" customWidth="1"/>
    <col min="13837" max="13837" width="6.6640625" customWidth="1"/>
    <col min="13838" max="13838" width="10.6640625" customWidth="1"/>
    <col min="13839" max="13839" width="11.6640625" customWidth="1"/>
    <col min="13840" max="13840" width="1.6640625" customWidth="1"/>
    <col min="14081" max="14081" width="1.6640625" customWidth="1"/>
    <col min="14082" max="14087" width="11.6640625" customWidth="1"/>
    <col min="14088" max="14088" width="1.6640625" customWidth="1"/>
    <col min="14089" max="14090" width="10.6640625" customWidth="1"/>
    <col min="14091" max="14091" width="1.6640625" customWidth="1"/>
    <col min="14092" max="14092" width="12.6640625" customWidth="1"/>
    <col min="14093" max="14093" width="6.6640625" customWidth="1"/>
    <col min="14094" max="14094" width="10.6640625" customWidth="1"/>
    <col min="14095" max="14095" width="11.6640625" customWidth="1"/>
    <col min="14096" max="14096" width="1.6640625" customWidth="1"/>
    <col min="14337" max="14337" width="1.6640625" customWidth="1"/>
    <col min="14338" max="14343" width="11.6640625" customWidth="1"/>
    <col min="14344" max="14344" width="1.6640625" customWidth="1"/>
    <col min="14345" max="14346" width="10.6640625" customWidth="1"/>
    <col min="14347" max="14347" width="1.6640625" customWidth="1"/>
    <col min="14348" max="14348" width="12.6640625" customWidth="1"/>
    <col min="14349" max="14349" width="6.6640625" customWidth="1"/>
    <col min="14350" max="14350" width="10.6640625" customWidth="1"/>
    <col min="14351" max="14351" width="11.6640625" customWidth="1"/>
    <col min="14352" max="14352" width="1.6640625" customWidth="1"/>
    <col min="14593" max="14593" width="1.6640625" customWidth="1"/>
    <col min="14594" max="14599" width="11.6640625" customWidth="1"/>
    <col min="14600" max="14600" width="1.6640625" customWidth="1"/>
    <col min="14601" max="14602" width="10.6640625" customWidth="1"/>
    <col min="14603" max="14603" width="1.6640625" customWidth="1"/>
    <col min="14604" max="14604" width="12.6640625" customWidth="1"/>
    <col min="14605" max="14605" width="6.6640625" customWidth="1"/>
    <col min="14606" max="14606" width="10.6640625" customWidth="1"/>
    <col min="14607" max="14607" width="11.6640625" customWidth="1"/>
    <col min="14608" max="14608" width="1.6640625" customWidth="1"/>
    <col min="14849" max="14849" width="1.6640625" customWidth="1"/>
    <col min="14850" max="14855" width="11.6640625" customWidth="1"/>
    <col min="14856" max="14856" width="1.6640625" customWidth="1"/>
    <col min="14857" max="14858" width="10.6640625" customWidth="1"/>
    <col min="14859" max="14859" width="1.6640625" customWidth="1"/>
    <col min="14860" max="14860" width="12.6640625" customWidth="1"/>
    <col min="14861" max="14861" width="6.6640625" customWidth="1"/>
    <col min="14862" max="14862" width="10.6640625" customWidth="1"/>
    <col min="14863" max="14863" width="11.6640625" customWidth="1"/>
    <col min="14864" max="14864" width="1.6640625" customWidth="1"/>
    <col min="15105" max="15105" width="1.6640625" customWidth="1"/>
    <col min="15106" max="15111" width="11.6640625" customWidth="1"/>
    <col min="15112" max="15112" width="1.6640625" customWidth="1"/>
    <col min="15113" max="15114" width="10.6640625" customWidth="1"/>
    <col min="15115" max="15115" width="1.6640625" customWidth="1"/>
    <col min="15116" max="15116" width="12.6640625" customWidth="1"/>
    <col min="15117" max="15117" width="6.6640625" customWidth="1"/>
    <col min="15118" max="15118" width="10.6640625" customWidth="1"/>
    <col min="15119" max="15119" width="11.6640625" customWidth="1"/>
    <col min="15120" max="15120" width="1.6640625" customWidth="1"/>
    <col min="15361" max="15361" width="1.6640625" customWidth="1"/>
    <col min="15362" max="15367" width="11.6640625" customWidth="1"/>
    <col min="15368" max="15368" width="1.6640625" customWidth="1"/>
    <col min="15369" max="15370" width="10.6640625" customWidth="1"/>
    <col min="15371" max="15371" width="1.6640625" customWidth="1"/>
    <col min="15372" max="15372" width="12.6640625" customWidth="1"/>
    <col min="15373" max="15373" width="6.6640625" customWidth="1"/>
    <col min="15374" max="15374" width="10.6640625" customWidth="1"/>
    <col min="15375" max="15375" width="11.6640625" customWidth="1"/>
    <col min="15376" max="15376" width="1.6640625" customWidth="1"/>
    <col min="15617" max="15617" width="1.6640625" customWidth="1"/>
    <col min="15618" max="15623" width="11.6640625" customWidth="1"/>
    <col min="15624" max="15624" width="1.6640625" customWidth="1"/>
    <col min="15625" max="15626" width="10.6640625" customWidth="1"/>
    <col min="15627" max="15627" width="1.6640625" customWidth="1"/>
    <col min="15628" max="15628" width="12.6640625" customWidth="1"/>
    <col min="15629" max="15629" width="6.6640625" customWidth="1"/>
    <col min="15630" max="15630" width="10.6640625" customWidth="1"/>
    <col min="15631" max="15631" width="11.6640625" customWidth="1"/>
    <col min="15632" max="15632" width="1.6640625" customWidth="1"/>
    <col min="15873" max="15873" width="1.6640625" customWidth="1"/>
    <col min="15874" max="15879" width="11.6640625" customWidth="1"/>
    <col min="15880" max="15880" width="1.6640625" customWidth="1"/>
    <col min="15881" max="15882" width="10.6640625" customWidth="1"/>
    <col min="15883" max="15883" width="1.6640625" customWidth="1"/>
    <col min="15884" max="15884" width="12.6640625" customWidth="1"/>
    <col min="15885" max="15885" width="6.6640625" customWidth="1"/>
    <col min="15886" max="15886" width="10.6640625" customWidth="1"/>
    <col min="15887" max="15887" width="11.6640625" customWidth="1"/>
    <col min="15888" max="15888" width="1.6640625" customWidth="1"/>
    <col min="16129" max="16129" width="1.6640625" customWidth="1"/>
    <col min="16130" max="16135" width="11.6640625" customWidth="1"/>
    <col min="16136" max="16136" width="1.6640625" customWidth="1"/>
    <col min="16137" max="16138" width="10.6640625" customWidth="1"/>
    <col min="16139" max="16139" width="1.6640625" customWidth="1"/>
    <col min="16140" max="16140" width="12.6640625" customWidth="1"/>
    <col min="16141" max="16141" width="6.6640625" customWidth="1"/>
    <col min="16142" max="16142" width="10.6640625" customWidth="1"/>
    <col min="16143" max="16143" width="11.6640625" customWidth="1"/>
    <col min="16144" max="16144" width="1.6640625" customWidth="1"/>
  </cols>
  <sheetData>
    <row r="2" spans="2:15" ht="21" customHeight="1" thickBot="1" x14ac:dyDescent="0.35">
      <c r="C2" s="1" t="s">
        <v>0</v>
      </c>
      <c r="D2" s="89" t="s">
        <v>1</v>
      </c>
      <c r="E2" s="90"/>
      <c r="F2" s="90"/>
      <c r="G2" s="90"/>
      <c r="H2" s="90"/>
      <c r="I2" s="90"/>
      <c r="J2" s="90"/>
      <c r="L2" s="1" t="s">
        <v>2</v>
      </c>
      <c r="M2" s="2" t="s">
        <v>3</v>
      </c>
      <c r="N2" s="1" t="s">
        <v>4</v>
      </c>
      <c r="O2" s="2" t="s">
        <v>5</v>
      </c>
    </row>
    <row r="3" spans="2:15" ht="9" customHeight="1" thickBot="1" x14ac:dyDescent="0.35"/>
    <row r="4" spans="2:15" ht="18" customHeight="1" thickBot="1" x14ac:dyDescent="0.35">
      <c r="B4" s="3" t="s">
        <v>6</v>
      </c>
      <c r="C4" s="4"/>
      <c r="D4" s="5"/>
      <c r="E4" s="4"/>
      <c r="F4" s="4"/>
      <c r="G4" s="6"/>
    </row>
    <row r="5" spans="2:15" ht="7.5" customHeight="1" thickBot="1" x14ac:dyDescent="0.35"/>
    <row r="6" spans="2:15" ht="15" customHeight="1" thickBot="1" x14ac:dyDescent="0.35">
      <c r="B6" s="7" t="s">
        <v>7</v>
      </c>
      <c r="C6" s="8" t="s">
        <v>8</v>
      </c>
      <c r="D6" s="9"/>
      <c r="E6" s="10"/>
      <c r="F6" s="10"/>
      <c r="G6" s="11" t="s">
        <v>73</v>
      </c>
    </row>
    <row r="7" spans="2:15" ht="7.5" customHeight="1" thickBot="1" x14ac:dyDescent="0.35"/>
    <row r="8" spans="2:15" ht="15" customHeight="1" x14ac:dyDescent="0.3">
      <c r="B8" s="12"/>
      <c r="C8" s="13" t="s">
        <v>9</v>
      </c>
      <c r="D8" s="14">
        <v>1.6</v>
      </c>
      <c r="E8" s="15" t="s">
        <v>10</v>
      </c>
      <c r="F8" s="16"/>
      <c r="G8" s="17"/>
    </row>
    <row r="9" spans="2:15" ht="15" customHeight="1" x14ac:dyDescent="0.3">
      <c r="B9" s="18"/>
      <c r="C9" s="19" t="s">
        <v>11</v>
      </c>
      <c r="D9" s="20">
        <v>0.25</v>
      </c>
      <c r="E9" s="21"/>
      <c r="F9" t="s">
        <v>12</v>
      </c>
      <c r="G9" s="22"/>
    </row>
    <row r="10" spans="2:15" ht="15" customHeight="1" x14ac:dyDescent="0.3">
      <c r="B10" s="18"/>
      <c r="C10" s="19" t="s">
        <v>13</v>
      </c>
      <c r="D10" s="20">
        <v>0.9</v>
      </c>
      <c r="E10" s="21"/>
      <c r="F10" t="s">
        <v>12</v>
      </c>
      <c r="G10" s="22"/>
    </row>
    <row r="11" spans="2:15" ht="15" customHeight="1" thickBot="1" x14ac:dyDescent="0.35">
      <c r="B11" s="23"/>
      <c r="C11" s="24" t="s">
        <v>14</v>
      </c>
      <c r="D11" s="25">
        <v>5000</v>
      </c>
      <c r="E11" s="26" t="s">
        <v>15</v>
      </c>
      <c r="F11" s="27" t="s">
        <v>16</v>
      </c>
      <c r="G11" s="28"/>
    </row>
    <row r="12" spans="2:15" ht="7.5" customHeight="1" thickBot="1" x14ac:dyDescent="0.35"/>
    <row r="13" spans="2:15" ht="15" customHeight="1" thickBot="1" x14ac:dyDescent="0.35">
      <c r="B13" s="29" t="s">
        <v>17</v>
      </c>
      <c r="C13" s="4"/>
      <c r="D13" s="4"/>
      <c r="E13" s="4"/>
      <c r="F13" s="30"/>
      <c r="G13" s="31"/>
    </row>
    <row r="14" spans="2:15" ht="15" customHeight="1" thickBot="1" x14ac:dyDescent="0.35">
      <c r="B14" s="32">
        <f>MAX(G26:G42)</f>
        <v>326.08012466149148</v>
      </c>
      <c r="C14" t="s">
        <v>18</v>
      </c>
      <c r="F14" s="33"/>
      <c r="G14" s="34"/>
      <c r="N14" s="35"/>
    </row>
    <row r="15" spans="2:15" ht="15" customHeight="1" thickBot="1" x14ac:dyDescent="0.35">
      <c r="B15" s="36">
        <v>100</v>
      </c>
      <c r="C15" s="37" t="s">
        <v>19</v>
      </c>
      <c r="G15" s="38"/>
    </row>
    <row r="16" spans="2:15" ht="15" customHeight="1" x14ac:dyDescent="0.3">
      <c r="B16" s="39">
        <f>MAX(G26:G42)/(B15/100)</f>
        <v>326.08012466149148</v>
      </c>
      <c r="C16" t="s">
        <v>20</v>
      </c>
      <c r="D16" s="40"/>
      <c r="G16" s="38"/>
    </row>
    <row r="17" spans="2:15" ht="15" customHeight="1" thickBot="1" x14ac:dyDescent="0.35">
      <c r="B17" s="41" t="s">
        <v>21</v>
      </c>
      <c r="C17" s="42" t="s">
        <v>22</v>
      </c>
      <c r="D17" s="42" t="s">
        <v>23</v>
      </c>
      <c r="E17" s="43" t="s">
        <v>24</v>
      </c>
      <c r="F17" s="88" t="s">
        <v>25</v>
      </c>
      <c r="G17" s="38"/>
    </row>
    <row r="18" spans="2:15" ht="15" customHeight="1" thickBot="1" x14ac:dyDescent="0.35">
      <c r="B18" s="44" t="s">
        <v>26</v>
      </c>
      <c r="C18" s="45">
        <v>25</v>
      </c>
      <c r="D18" s="46">
        <v>2</v>
      </c>
      <c r="E18" s="47">
        <v>2</v>
      </c>
      <c r="F18" t="s">
        <v>27</v>
      </c>
      <c r="G18" s="38"/>
    </row>
    <row r="19" spans="2:15" ht="15" customHeight="1" thickBot="1" x14ac:dyDescent="0.35">
      <c r="B19" s="48" t="s">
        <v>28</v>
      </c>
      <c r="C19" s="49">
        <f>C18*(B16/(C18*D18*E18))^(1/3)</f>
        <v>37.072179402767617</v>
      </c>
      <c r="D19" s="49">
        <f>D18*(B16/(C18*D18*E18))^(1/3)</f>
        <v>2.9657743522214095</v>
      </c>
      <c r="E19" s="49">
        <f>E18*(B16/(C18*D18*E18))^(1/3)</f>
        <v>2.9657743522214095</v>
      </c>
      <c r="F19" s="26"/>
      <c r="G19" s="50"/>
    </row>
    <row r="20" spans="2:15" ht="7.5" customHeight="1" thickBot="1" x14ac:dyDescent="0.35"/>
    <row r="21" spans="2:15" ht="15" customHeight="1" thickBot="1" x14ac:dyDescent="0.35">
      <c r="B21" s="29"/>
      <c r="C21" s="51" t="s">
        <v>71</v>
      </c>
      <c r="D21" s="4"/>
      <c r="E21" s="52"/>
      <c r="F21" s="29" t="s">
        <v>30</v>
      </c>
      <c r="G21" s="52"/>
    </row>
    <row r="22" spans="2:15" ht="15" customHeight="1" x14ac:dyDescent="0.3">
      <c r="B22" s="18"/>
      <c r="D22" s="53" t="s">
        <v>31</v>
      </c>
      <c r="E22" s="38"/>
      <c r="F22" s="54" t="s">
        <v>32</v>
      </c>
      <c r="G22" s="55" t="s">
        <v>33</v>
      </c>
    </row>
    <row r="23" spans="2:15" ht="15" customHeight="1" x14ac:dyDescent="0.3">
      <c r="B23" s="54" t="s">
        <v>34</v>
      </c>
      <c r="C23" s="56" t="s">
        <v>72</v>
      </c>
      <c r="D23" s="56" t="s">
        <v>36</v>
      </c>
      <c r="E23" s="56" t="s">
        <v>72</v>
      </c>
      <c r="F23" s="54" t="s">
        <v>37</v>
      </c>
      <c r="G23" s="55" t="s">
        <v>38</v>
      </c>
    </row>
    <row r="24" spans="2:15" ht="15" customHeight="1" thickBot="1" x14ac:dyDescent="0.35">
      <c r="B24" s="54" t="s">
        <v>39</v>
      </c>
      <c r="C24" s="56" t="s">
        <v>40</v>
      </c>
      <c r="D24" s="56" t="s">
        <v>41</v>
      </c>
      <c r="E24" s="55" t="s">
        <v>42</v>
      </c>
      <c r="F24" s="54" t="s">
        <v>38</v>
      </c>
      <c r="G24" s="55" t="s">
        <v>43</v>
      </c>
      <c r="I24" s="19"/>
      <c r="J24" s="57" t="s">
        <v>44</v>
      </c>
    </row>
    <row r="25" spans="2:15" ht="15" customHeight="1" thickBot="1" x14ac:dyDescent="0.35">
      <c r="B25" s="54" t="s">
        <v>45</v>
      </c>
      <c r="C25" s="56" t="s">
        <v>46</v>
      </c>
      <c r="D25" s="56" t="s">
        <v>47</v>
      </c>
      <c r="E25" s="55" t="s">
        <v>47</v>
      </c>
      <c r="F25" s="58" t="s">
        <v>47</v>
      </c>
      <c r="G25" s="59" t="s">
        <v>48</v>
      </c>
      <c r="I25" s="60" t="s">
        <v>49</v>
      </c>
      <c r="J25" s="4"/>
      <c r="K25" s="4"/>
      <c r="L25" s="4"/>
      <c r="M25" s="4"/>
      <c r="N25" s="4"/>
      <c r="O25" s="52"/>
    </row>
    <row r="26" spans="2:15" ht="15" customHeight="1" x14ac:dyDescent="0.3">
      <c r="B26" s="61">
        <v>1440</v>
      </c>
      <c r="C26" s="62">
        <f t="shared" ref="C26:C42" si="0">((4.29112)*(1.1952)^$D$8)/(B26^((0.60924)*(0.78522)^$D$8))</f>
        <v>0.28157434346877697</v>
      </c>
      <c r="D26" s="63">
        <f t="shared" ref="D26:D39" si="1">$D$9*$C26*$D$11*0.85/43200</f>
        <v>6.9252949059161002E-3</v>
      </c>
      <c r="E26" s="64">
        <f t="shared" ref="E26:E42" si="2">$D$10*$C26*$D$11/43200</f>
        <v>2.9330660777997602E-2</v>
      </c>
      <c r="F26" s="65">
        <f t="shared" ref="F26:F42" si="3">E26-$D$40</f>
        <v>-1.6448945648475963E-2</v>
      </c>
      <c r="G26" s="66">
        <f t="shared" ref="G26:G42" si="4">(F26*$B26*60)*1.25</f>
        <v>-1776.4861300354039</v>
      </c>
      <c r="I26" s="67" t="s">
        <v>50</v>
      </c>
    </row>
    <row r="27" spans="2:15" ht="15" customHeight="1" x14ac:dyDescent="0.3">
      <c r="B27" s="54">
        <v>1200</v>
      </c>
      <c r="C27" s="68">
        <f t="shared" si="0"/>
        <v>0.30363866918785681</v>
      </c>
      <c r="D27" s="69">
        <f t="shared" si="1"/>
        <v>7.4679649539837458E-3</v>
      </c>
      <c r="E27" s="70">
        <f t="shared" si="2"/>
        <v>3.1629028040401755E-2</v>
      </c>
      <c r="F27" s="71">
        <f t="shared" si="3"/>
        <v>-1.415057838607181E-2</v>
      </c>
      <c r="G27" s="72">
        <f t="shared" si="4"/>
        <v>-1273.552054746463</v>
      </c>
      <c r="I27" s="67" t="s">
        <v>51</v>
      </c>
    </row>
    <row r="28" spans="2:15" ht="15" customHeight="1" x14ac:dyDescent="0.3">
      <c r="B28" s="54">
        <v>960</v>
      </c>
      <c r="C28" s="68">
        <f t="shared" si="0"/>
        <v>0.33300976859947307</v>
      </c>
      <c r="D28" s="69">
        <f t="shared" si="1"/>
        <v>8.1903444244662057E-3</v>
      </c>
      <c r="E28" s="70">
        <f t="shared" si="2"/>
        <v>3.4688517562445113E-2</v>
      </c>
      <c r="F28" s="71">
        <f t="shared" si="3"/>
        <v>-1.1091088864028452E-2</v>
      </c>
      <c r="G28" s="72">
        <f t="shared" si="4"/>
        <v>-798.55839821004849</v>
      </c>
      <c r="I28" s="67" t="s">
        <v>52</v>
      </c>
    </row>
    <row r="29" spans="2:15" ht="15" customHeight="1" x14ac:dyDescent="0.3">
      <c r="B29" s="54">
        <v>720</v>
      </c>
      <c r="C29" s="68">
        <f t="shared" si="0"/>
        <v>0.37510661966070197</v>
      </c>
      <c r="D29" s="69">
        <f t="shared" si="1"/>
        <v>9.2257125784605525E-3</v>
      </c>
      <c r="E29" s="70">
        <f t="shared" si="2"/>
        <v>3.9073606214656456E-2</v>
      </c>
      <c r="F29" s="71">
        <f t="shared" si="3"/>
        <v>-6.7060002118171091E-3</v>
      </c>
      <c r="G29" s="72">
        <f t="shared" si="4"/>
        <v>-362.12401143812383</v>
      </c>
      <c r="I29" s="67" t="s">
        <v>53</v>
      </c>
    </row>
    <row r="30" spans="2:15" ht="15" customHeight="1" x14ac:dyDescent="0.3">
      <c r="B30" s="54">
        <v>480</v>
      </c>
      <c r="C30" s="68">
        <f t="shared" si="0"/>
        <v>0.44362766534228754</v>
      </c>
      <c r="D30" s="69">
        <f t="shared" si="1"/>
        <v>1.0910981352457881E-2</v>
      </c>
      <c r="E30" s="70">
        <f t="shared" si="2"/>
        <v>4.6211215139821613E-2</v>
      </c>
      <c r="F30" s="71">
        <f t="shared" si="3"/>
        <v>4.3160871334804729E-4</v>
      </c>
      <c r="G30" s="72">
        <f t="shared" si="4"/>
        <v>15.537913680529702</v>
      </c>
      <c r="I30" s="67" t="s">
        <v>54</v>
      </c>
    </row>
    <row r="31" spans="2:15" ht="15" customHeight="1" x14ac:dyDescent="0.3">
      <c r="B31" s="54">
        <v>360</v>
      </c>
      <c r="C31" s="68">
        <f t="shared" si="0"/>
        <v>0.49970808554466489</v>
      </c>
      <c r="D31" s="69">
        <f t="shared" si="1"/>
        <v>1.2290274094703853E-2</v>
      </c>
      <c r="E31" s="70">
        <f t="shared" si="2"/>
        <v>5.2052925577569256E-2</v>
      </c>
      <c r="F31" s="71">
        <f t="shared" si="3"/>
        <v>6.2733191510956909E-3</v>
      </c>
      <c r="G31" s="72">
        <f t="shared" si="4"/>
        <v>169.37961707958365</v>
      </c>
      <c r="I31" s="67" t="s">
        <v>55</v>
      </c>
    </row>
    <row r="32" spans="2:15" ht="15" customHeight="1" x14ac:dyDescent="0.3">
      <c r="B32" s="54">
        <v>240</v>
      </c>
      <c r="C32" s="68">
        <f t="shared" si="0"/>
        <v>0.59099018711897355</v>
      </c>
      <c r="D32" s="69">
        <f t="shared" si="1"/>
        <v>1.4535348930877531E-2</v>
      </c>
      <c r="E32" s="70">
        <f t="shared" si="2"/>
        <v>6.1561477824893081E-2</v>
      </c>
      <c r="F32" s="71">
        <f t="shared" si="3"/>
        <v>1.5781871398419516E-2</v>
      </c>
      <c r="G32" s="72">
        <f t="shared" si="4"/>
        <v>284.07368517155129</v>
      </c>
      <c r="I32" s="67" t="s">
        <v>56</v>
      </c>
    </row>
    <row r="33" spans="2:14" ht="15" customHeight="1" x14ac:dyDescent="0.3">
      <c r="B33" s="54">
        <v>180</v>
      </c>
      <c r="C33" s="68">
        <f t="shared" si="0"/>
        <v>0.66569918436679332</v>
      </c>
      <c r="D33" s="69">
        <f>$D$9*$C33*$D$11*0.85/43200</f>
        <v>1.6372809800687914E-2</v>
      </c>
      <c r="E33" s="70">
        <f>$D$10*$C33*$D$11/43200</f>
        <v>6.934366503820763E-2</v>
      </c>
      <c r="F33" s="71">
        <f>E33-$D$40</f>
        <v>2.3564058611734065E-2</v>
      </c>
      <c r="G33" s="72">
        <f>(F33*$B33*60)*1.25</f>
        <v>318.11479125840992</v>
      </c>
      <c r="I33" s="67" t="s">
        <v>57</v>
      </c>
    </row>
    <row r="34" spans="2:14" ht="15" customHeight="1" x14ac:dyDescent="0.3">
      <c r="B34" s="54">
        <v>120</v>
      </c>
      <c r="C34" s="68">
        <f t="shared" si="0"/>
        <v>0.7873030213330704</v>
      </c>
      <c r="D34" s="69">
        <f t="shared" si="1"/>
        <v>1.9363644911258963E-2</v>
      </c>
      <c r="E34" s="70">
        <f t="shared" si="2"/>
        <v>8.2010731388861502E-2</v>
      </c>
      <c r="F34" s="71">
        <f t="shared" si="3"/>
        <v>3.6231124962387937E-2</v>
      </c>
      <c r="G34" s="72">
        <f t="shared" si="4"/>
        <v>326.08012466149148</v>
      </c>
      <c r="I34" s="67" t="s">
        <v>58</v>
      </c>
    </row>
    <row r="35" spans="2:14" ht="15" customHeight="1" x14ac:dyDescent="0.3">
      <c r="B35" s="54">
        <v>90</v>
      </c>
      <c r="C35" s="68">
        <f t="shared" si="0"/>
        <v>0.88682856428786694</v>
      </c>
      <c r="D35" s="69">
        <f t="shared" si="1"/>
        <v>2.1811466424904131E-2</v>
      </c>
      <c r="E35" s="70">
        <f t="shared" si="2"/>
        <v>9.2377975446652813E-2</v>
      </c>
      <c r="F35" s="71">
        <f>E35-$D$40</f>
        <v>4.6598369020179248E-2</v>
      </c>
      <c r="G35" s="72">
        <f t="shared" si="4"/>
        <v>314.53899088620994</v>
      </c>
      <c r="I35" s="67" t="s">
        <v>59</v>
      </c>
    </row>
    <row r="36" spans="2:14" ht="15" customHeight="1" x14ac:dyDescent="0.3">
      <c r="B36" s="54">
        <v>60</v>
      </c>
      <c r="C36" s="68">
        <f t="shared" si="0"/>
        <v>1.0488262934142403</v>
      </c>
      <c r="D36" s="69">
        <f>$D$9*$C36*$D$11*0.85/43200</f>
        <v>2.5795785572977556E-2</v>
      </c>
      <c r="E36" s="70">
        <f t="shared" si="2"/>
        <v>0.10925273889731671</v>
      </c>
      <c r="F36" s="71">
        <f t="shared" si="3"/>
        <v>6.3473132470843144E-2</v>
      </c>
      <c r="G36" s="72">
        <f t="shared" si="4"/>
        <v>285.62909611879411</v>
      </c>
      <c r="I36" s="67" t="s">
        <v>60</v>
      </c>
    </row>
    <row r="37" spans="2:14" ht="15" customHeight="1" x14ac:dyDescent="0.3">
      <c r="B37" s="54">
        <v>45</v>
      </c>
      <c r="C37" s="68">
        <f t="shared" si="0"/>
        <v>1.1814118462304519</v>
      </c>
      <c r="D37" s="69">
        <f t="shared" si="1"/>
        <v>2.9056714968052205E-2</v>
      </c>
      <c r="E37" s="70">
        <f t="shared" si="2"/>
        <v>0.12306373398233876</v>
      </c>
      <c r="F37" s="71">
        <f t="shared" si="3"/>
        <v>7.7284127555865195E-2</v>
      </c>
      <c r="G37" s="72">
        <f t="shared" si="4"/>
        <v>260.83393050104502</v>
      </c>
      <c r="I37" s="67" t="s">
        <v>61</v>
      </c>
    </row>
    <row r="38" spans="2:14" ht="15" customHeight="1" x14ac:dyDescent="0.3">
      <c r="B38" s="54">
        <v>30</v>
      </c>
      <c r="C38" s="68">
        <f t="shared" si="0"/>
        <v>1.3972213543578929</v>
      </c>
      <c r="D38" s="69">
        <f t="shared" si="1"/>
        <v>3.4364529838084745E-2</v>
      </c>
      <c r="E38" s="70">
        <f t="shared" si="2"/>
        <v>0.14554389107894719</v>
      </c>
      <c r="F38" s="71">
        <f t="shared" si="3"/>
        <v>9.9764284652473625E-2</v>
      </c>
      <c r="G38" s="72">
        <f t="shared" si="4"/>
        <v>224.46964046806568</v>
      </c>
      <c r="I38" s="67" t="s">
        <v>62</v>
      </c>
      <c r="J38" s="67"/>
      <c r="K38" s="67"/>
      <c r="L38" s="67"/>
      <c r="M38" s="67"/>
      <c r="N38" s="67"/>
    </row>
    <row r="39" spans="2:14" ht="15" customHeight="1" thickBot="1" x14ac:dyDescent="0.35">
      <c r="B39" s="54">
        <v>20</v>
      </c>
      <c r="C39" s="68">
        <f t="shared" si="0"/>
        <v>1.6524529691340966</v>
      </c>
      <c r="D39" s="69">
        <f t="shared" si="1"/>
        <v>4.0641927770948556E-2</v>
      </c>
      <c r="E39" s="70">
        <f t="shared" si="2"/>
        <v>0.17213051761813505</v>
      </c>
      <c r="F39" s="71">
        <f t="shared" si="3"/>
        <v>0.12635091119166147</v>
      </c>
      <c r="G39" s="72">
        <f t="shared" si="4"/>
        <v>189.52636678749218</v>
      </c>
      <c r="I39" s="67" t="s">
        <v>63</v>
      </c>
      <c r="J39" s="67"/>
      <c r="K39" s="67"/>
      <c r="L39" s="67"/>
      <c r="M39" s="67"/>
      <c r="N39" s="67"/>
    </row>
    <row r="40" spans="2:14" ht="15" customHeight="1" thickBot="1" x14ac:dyDescent="0.35">
      <c r="B40" s="73">
        <v>15</v>
      </c>
      <c r="C40" s="74">
        <f t="shared" si="0"/>
        <v>1.8613449389399135</v>
      </c>
      <c r="D40" s="75">
        <f>$D$9*$C40*$D$11*0.85/43200</f>
        <v>4.5779606426473565E-2</v>
      </c>
      <c r="E40" s="70">
        <f t="shared" si="2"/>
        <v>0.19389009780624097</v>
      </c>
      <c r="F40" s="71">
        <f t="shared" si="3"/>
        <v>0.14811049137976739</v>
      </c>
      <c r="G40" s="72">
        <f t="shared" si="4"/>
        <v>166.6243028022383</v>
      </c>
      <c r="I40" s="67" t="s">
        <v>64</v>
      </c>
      <c r="J40" s="67"/>
      <c r="K40" s="67"/>
      <c r="L40" s="67"/>
      <c r="M40" s="67"/>
      <c r="N40" s="67"/>
    </row>
    <row r="41" spans="2:14" ht="15" customHeight="1" x14ac:dyDescent="0.3">
      <c r="B41" s="54">
        <v>10</v>
      </c>
      <c r="C41" s="68">
        <f t="shared" si="0"/>
        <v>2.2013584041932219</v>
      </c>
      <c r="D41" s="69">
        <f>$D$9*$C41*$D$11*0.85/43200</f>
        <v>5.4142206121650424E-2</v>
      </c>
      <c r="E41" s="70">
        <f t="shared" si="2"/>
        <v>0.22930816710346061</v>
      </c>
      <c r="F41" s="71">
        <f t="shared" si="3"/>
        <v>0.18352856067698703</v>
      </c>
      <c r="G41" s="72">
        <f t="shared" si="4"/>
        <v>137.64642050774026</v>
      </c>
      <c r="I41" s="67" t="s">
        <v>65</v>
      </c>
      <c r="J41" s="67"/>
      <c r="K41" s="67"/>
      <c r="L41" s="67"/>
      <c r="M41" s="67"/>
      <c r="N41" s="67"/>
    </row>
    <row r="42" spans="2:14" ht="15" customHeight="1" thickBot="1" x14ac:dyDescent="0.35">
      <c r="B42" s="58">
        <v>5</v>
      </c>
      <c r="C42" s="76">
        <f t="shared" si="0"/>
        <v>2.9325971233247721</v>
      </c>
      <c r="D42" s="77">
        <f>$D$9*$C42*$D$11*0.85/43200</f>
        <v>7.2126954711402097E-2</v>
      </c>
      <c r="E42" s="78">
        <f t="shared" si="2"/>
        <v>0.30547886701299715</v>
      </c>
      <c r="F42" s="79">
        <f t="shared" si="3"/>
        <v>0.25969926058652359</v>
      </c>
      <c r="G42" s="80">
        <f t="shared" si="4"/>
        <v>97.387222719946337</v>
      </c>
      <c r="I42" s="67" t="s">
        <v>66</v>
      </c>
    </row>
    <row r="43" spans="2:14" ht="8.25" customHeight="1" x14ac:dyDescent="0.3">
      <c r="F43" s="81"/>
      <c r="N43" s="82"/>
    </row>
    <row r="44" spans="2:14" ht="15" customHeight="1" x14ac:dyDescent="0.3">
      <c r="H44" s="83" t="s">
        <v>67</v>
      </c>
    </row>
    <row r="45" spans="2:14" x14ac:dyDescent="0.3">
      <c r="C45" s="56"/>
      <c r="J45" s="84"/>
    </row>
    <row r="46" spans="2:14" x14ac:dyDescent="0.3">
      <c r="B46" t="s">
        <v>68</v>
      </c>
      <c r="C46" s="56"/>
      <c r="J46" s="84"/>
    </row>
    <row r="47" spans="2:14" x14ac:dyDescent="0.3">
      <c r="B47" t="s">
        <v>69</v>
      </c>
      <c r="C47" s="56"/>
    </row>
    <row r="48" spans="2:14" x14ac:dyDescent="0.3">
      <c r="C48" s="56"/>
    </row>
    <row r="49" spans="3:10" x14ac:dyDescent="0.3">
      <c r="C49" s="56"/>
    </row>
    <row r="50" spans="3:10" x14ac:dyDescent="0.3">
      <c r="C50" s="56"/>
    </row>
    <row r="51" spans="3:10" x14ac:dyDescent="0.3">
      <c r="C51" s="56"/>
    </row>
    <row r="52" spans="3:10" x14ac:dyDescent="0.3">
      <c r="C52" s="56"/>
    </row>
    <row r="53" spans="3:10" x14ac:dyDescent="0.3">
      <c r="C53" s="56"/>
    </row>
    <row r="54" spans="3:10" x14ac:dyDescent="0.3">
      <c r="C54" s="56"/>
    </row>
    <row r="55" spans="3:10" x14ac:dyDescent="0.3">
      <c r="C55" s="56"/>
      <c r="J55" s="85"/>
    </row>
    <row r="56" spans="3:10" x14ac:dyDescent="0.3">
      <c r="C56" s="56"/>
      <c r="J56" s="84"/>
    </row>
    <row r="57" spans="3:10" s="67" customFormat="1" x14ac:dyDescent="0.3">
      <c r="C57" s="56"/>
      <c r="J57" s="86"/>
    </row>
    <row r="58" spans="3:10" s="67" customFormat="1" x14ac:dyDescent="0.3">
      <c r="C58" s="56"/>
      <c r="J58" s="86"/>
    </row>
    <row r="59" spans="3:10" s="67" customFormat="1" x14ac:dyDescent="0.3">
      <c r="C59" s="56"/>
    </row>
    <row r="60" spans="3:10" s="67" customFormat="1" x14ac:dyDescent="0.3">
      <c r="C60" s="56"/>
    </row>
    <row r="61" spans="3:10" s="67" customFormat="1" ht="7.5" customHeight="1" x14ac:dyDescent="0.3">
      <c r="C61" s="56"/>
    </row>
    <row r="62" spans="3:10" s="67" customFormat="1" x14ac:dyDescent="0.3">
      <c r="C62" s="56"/>
      <c r="J62" s="87"/>
    </row>
    <row r="63" spans="3:10" x14ac:dyDescent="0.3">
      <c r="C63" s="56"/>
      <c r="I63" s="21"/>
      <c r="J63" s="84"/>
    </row>
    <row r="64" spans="3:10" x14ac:dyDescent="0.3">
      <c r="C64" s="56"/>
    </row>
    <row r="65" spans="3:3" x14ac:dyDescent="0.3">
      <c r="C65" s="56"/>
    </row>
    <row r="66" spans="3:3" x14ac:dyDescent="0.3">
      <c r="C66" s="56"/>
    </row>
    <row r="67" spans="3:3" x14ac:dyDescent="0.3">
      <c r="C67" s="56"/>
    </row>
    <row r="68" spans="3:3" x14ac:dyDescent="0.3">
      <c r="C68" s="56"/>
    </row>
    <row r="69" spans="3:3" x14ac:dyDescent="0.3">
      <c r="C69" s="56"/>
    </row>
    <row r="70" spans="3:3" x14ac:dyDescent="0.3">
      <c r="C70" s="56"/>
    </row>
    <row r="71" spans="3:3" x14ac:dyDescent="0.3">
      <c r="C71" s="56"/>
    </row>
    <row r="72" spans="3:3" x14ac:dyDescent="0.3">
      <c r="C72" s="56"/>
    </row>
    <row r="73" spans="3:3" x14ac:dyDescent="0.3">
      <c r="C73" s="56"/>
    </row>
    <row r="74" spans="3:3" x14ac:dyDescent="0.3">
      <c r="C74" s="56"/>
    </row>
    <row r="75" spans="3:3" x14ac:dyDescent="0.3">
      <c r="C75" s="56"/>
    </row>
    <row r="76" spans="3:3" x14ac:dyDescent="0.3">
      <c r="C76" s="56"/>
    </row>
    <row r="77" spans="3:3" x14ac:dyDescent="0.3">
      <c r="C77" s="56"/>
    </row>
    <row r="78" spans="3:3" x14ac:dyDescent="0.3">
      <c r="C78" s="56"/>
    </row>
    <row r="79" spans="3:3" x14ac:dyDescent="0.3">
      <c r="C79" s="56"/>
    </row>
    <row r="80" spans="3:3" x14ac:dyDescent="0.3">
      <c r="C80" s="56"/>
    </row>
    <row r="81" spans="3:3" x14ac:dyDescent="0.3">
      <c r="C81" s="56"/>
    </row>
    <row r="82" spans="3:3" x14ac:dyDescent="0.3">
      <c r="C82" s="56"/>
    </row>
    <row r="83" spans="3:3" x14ac:dyDescent="0.3">
      <c r="C83" s="56"/>
    </row>
    <row r="84" spans="3:3" x14ac:dyDescent="0.3">
      <c r="C84" s="56"/>
    </row>
    <row r="85" spans="3:3" x14ac:dyDescent="0.3">
      <c r="C85" s="56"/>
    </row>
    <row r="86" spans="3:3" x14ac:dyDescent="0.3">
      <c r="C86" s="56"/>
    </row>
    <row r="87" spans="3:3" x14ac:dyDescent="0.3">
      <c r="C87" s="56"/>
    </row>
    <row r="88" spans="3:3" x14ac:dyDescent="0.3">
      <c r="C88" s="56"/>
    </row>
    <row r="89" spans="3:3" x14ac:dyDescent="0.3">
      <c r="C89" s="56"/>
    </row>
    <row r="90" spans="3:3" x14ac:dyDescent="0.3">
      <c r="C90" s="56"/>
    </row>
    <row r="91" spans="3:3" x14ac:dyDescent="0.3">
      <c r="C91" s="56"/>
    </row>
    <row r="92" spans="3:3" x14ac:dyDescent="0.3">
      <c r="C92" s="56"/>
    </row>
    <row r="93" spans="3:3" x14ac:dyDescent="0.3">
      <c r="C93" s="56"/>
    </row>
    <row r="94" spans="3:3" x14ac:dyDescent="0.3">
      <c r="C94" s="56"/>
    </row>
    <row r="95" spans="3:3" x14ac:dyDescent="0.3">
      <c r="C95" s="56"/>
    </row>
    <row r="96" spans="3:3" x14ac:dyDescent="0.3">
      <c r="C96" s="56"/>
    </row>
    <row r="97" spans="3:3" x14ac:dyDescent="0.3">
      <c r="C97" s="56"/>
    </row>
    <row r="98" spans="3:3" x14ac:dyDescent="0.3">
      <c r="C98" s="56"/>
    </row>
    <row r="99" spans="3:3" x14ac:dyDescent="0.3">
      <c r="C99" s="56"/>
    </row>
    <row r="100" spans="3:3" x14ac:dyDescent="0.3">
      <c r="C100" s="56"/>
    </row>
  </sheetData>
  <sheetProtection algorithmName="SHA-512" hashValue="pX2rkiL86P+m8Qpu5YorA3b2X642e+8GRfCTXmG4g35LcMkl1odz0T98nVPyycnQJoyYZTqn51CCcnRsgNZXAw==" saltValue="lmwzqHTCWztxaolvkZhMVA==" spinCount="100000" sheet="1" objects="1" scenarios="1"/>
  <mergeCells count="1">
    <mergeCell ref="D2:J2"/>
  </mergeCells>
  <conditionalFormatting sqref="F13:F14 B16">
    <cfRule type="cellIs" dxfId="5" priority="1" stopIfTrue="1" operator="equal">
      <formula>MAX($G$26:$G$37)</formula>
    </cfRule>
  </conditionalFormatting>
  <conditionalFormatting sqref="G26:G42">
    <cfRule type="cellIs" dxfId="4" priority="2" stopIfTrue="1" operator="equal">
      <formula>MAX($G$26:$G$42)</formula>
    </cfRule>
  </conditionalFormatting>
  <dataValidations count="9">
    <dataValidation type="decimal" showInputMessage="1" showErrorMessage="1" prompt="0.01 to 100" sqref="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5E201A4F-341D-4B96-95F3-F7AA65398572}">
      <formula1>0.01</formula1>
      <formula2>100</formula2>
    </dataValidation>
    <dataValidation type="decimal" showInputMessage="1" showErrorMessage="1" prompt="0.01 to 1000" sqref="C18:D18 IY18:IZ18 SU18:SV18 ACQ18:ACR18 AMM18:AMN18 AWI18:AWJ18 BGE18:BGF18 BQA18:BQB18 BZW18:BZX18 CJS18:CJT18 CTO18:CTP18 DDK18:DDL18 DNG18:DNH18 DXC18:DXD18 EGY18:EGZ18 EQU18:EQV18 FAQ18:FAR18 FKM18:FKN18 FUI18:FUJ18 GEE18:GEF18 GOA18:GOB18 GXW18:GXX18 HHS18:HHT18 HRO18:HRP18 IBK18:IBL18 ILG18:ILH18 IVC18:IVD18 JEY18:JEZ18 JOU18:JOV18 JYQ18:JYR18 KIM18:KIN18 KSI18:KSJ18 LCE18:LCF18 LMA18:LMB18 LVW18:LVX18 MFS18:MFT18 MPO18:MPP18 MZK18:MZL18 NJG18:NJH18 NTC18:NTD18 OCY18:OCZ18 OMU18:OMV18 OWQ18:OWR18 PGM18:PGN18 PQI18:PQJ18 QAE18:QAF18 QKA18:QKB18 QTW18:QTX18 RDS18:RDT18 RNO18:RNP18 RXK18:RXL18 SHG18:SHH18 SRC18:SRD18 TAY18:TAZ18 TKU18:TKV18 TUQ18:TUR18 UEM18:UEN18 UOI18:UOJ18 UYE18:UYF18 VIA18:VIB18 VRW18:VRX18 WBS18:WBT18 WLO18:WLP18 WVK18:WVL18 C65554:D65554 IY65554:IZ65554 SU65554:SV65554 ACQ65554:ACR65554 AMM65554:AMN65554 AWI65554:AWJ65554 BGE65554:BGF65554 BQA65554:BQB65554 BZW65554:BZX65554 CJS65554:CJT65554 CTO65554:CTP65554 DDK65554:DDL65554 DNG65554:DNH65554 DXC65554:DXD65554 EGY65554:EGZ65554 EQU65554:EQV65554 FAQ65554:FAR65554 FKM65554:FKN65554 FUI65554:FUJ65554 GEE65554:GEF65554 GOA65554:GOB65554 GXW65554:GXX65554 HHS65554:HHT65554 HRO65554:HRP65554 IBK65554:IBL65554 ILG65554:ILH65554 IVC65554:IVD65554 JEY65554:JEZ65554 JOU65554:JOV65554 JYQ65554:JYR65554 KIM65554:KIN65554 KSI65554:KSJ65554 LCE65554:LCF65554 LMA65554:LMB65554 LVW65554:LVX65554 MFS65554:MFT65554 MPO65554:MPP65554 MZK65554:MZL65554 NJG65554:NJH65554 NTC65554:NTD65554 OCY65554:OCZ65554 OMU65554:OMV65554 OWQ65554:OWR65554 PGM65554:PGN65554 PQI65554:PQJ65554 QAE65554:QAF65554 QKA65554:QKB65554 QTW65554:QTX65554 RDS65554:RDT65554 RNO65554:RNP65554 RXK65554:RXL65554 SHG65554:SHH65554 SRC65554:SRD65554 TAY65554:TAZ65554 TKU65554:TKV65554 TUQ65554:TUR65554 UEM65554:UEN65554 UOI65554:UOJ65554 UYE65554:UYF65554 VIA65554:VIB65554 VRW65554:VRX65554 WBS65554:WBT65554 WLO65554:WLP65554 WVK65554:WVL65554 C131090:D131090 IY131090:IZ131090 SU131090:SV131090 ACQ131090:ACR131090 AMM131090:AMN131090 AWI131090:AWJ131090 BGE131090:BGF131090 BQA131090:BQB131090 BZW131090:BZX131090 CJS131090:CJT131090 CTO131090:CTP131090 DDK131090:DDL131090 DNG131090:DNH131090 DXC131090:DXD131090 EGY131090:EGZ131090 EQU131090:EQV131090 FAQ131090:FAR131090 FKM131090:FKN131090 FUI131090:FUJ131090 GEE131090:GEF131090 GOA131090:GOB131090 GXW131090:GXX131090 HHS131090:HHT131090 HRO131090:HRP131090 IBK131090:IBL131090 ILG131090:ILH131090 IVC131090:IVD131090 JEY131090:JEZ131090 JOU131090:JOV131090 JYQ131090:JYR131090 KIM131090:KIN131090 KSI131090:KSJ131090 LCE131090:LCF131090 LMA131090:LMB131090 LVW131090:LVX131090 MFS131090:MFT131090 MPO131090:MPP131090 MZK131090:MZL131090 NJG131090:NJH131090 NTC131090:NTD131090 OCY131090:OCZ131090 OMU131090:OMV131090 OWQ131090:OWR131090 PGM131090:PGN131090 PQI131090:PQJ131090 QAE131090:QAF131090 QKA131090:QKB131090 QTW131090:QTX131090 RDS131090:RDT131090 RNO131090:RNP131090 RXK131090:RXL131090 SHG131090:SHH131090 SRC131090:SRD131090 TAY131090:TAZ131090 TKU131090:TKV131090 TUQ131090:TUR131090 UEM131090:UEN131090 UOI131090:UOJ131090 UYE131090:UYF131090 VIA131090:VIB131090 VRW131090:VRX131090 WBS131090:WBT131090 WLO131090:WLP131090 WVK131090:WVL131090 C196626:D196626 IY196626:IZ196626 SU196626:SV196626 ACQ196626:ACR196626 AMM196626:AMN196626 AWI196626:AWJ196626 BGE196626:BGF196626 BQA196626:BQB196626 BZW196626:BZX196626 CJS196626:CJT196626 CTO196626:CTP196626 DDK196626:DDL196626 DNG196626:DNH196626 DXC196626:DXD196626 EGY196626:EGZ196626 EQU196626:EQV196626 FAQ196626:FAR196626 FKM196626:FKN196626 FUI196626:FUJ196626 GEE196626:GEF196626 GOA196626:GOB196626 GXW196626:GXX196626 HHS196626:HHT196626 HRO196626:HRP196626 IBK196626:IBL196626 ILG196626:ILH196626 IVC196626:IVD196626 JEY196626:JEZ196626 JOU196626:JOV196626 JYQ196626:JYR196626 KIM196626:KIN196626 KSI196626:KSJ196626 LCE196626:LCF196626 LMA196626:LMB196626 LVW196626:LVX196626 MFS196626:MFT196626 MPO196626:MPP196626 MZK196626:MZL196626 NJG196626:NJH196626 NTC196626:NTD196626 OCY196626:OCZ196626 OMU196626:OMV196626 OWQ196626:OWR196626 PGM196626:PGN196626 PQI196626:PQJ196626 QAE196626:QAF196626 QKA196626:QKB196626 QTW196626:QTX196626 RDS196626:RDT196626 RNO196626:RNP196626 RXK196626:RXL196626 SHG196626:SHH196626 SRC196626:SRD196626 TAY196626:TAZ196626 TKU196626:TKV196626 TUQ196626:TUR196626 UEM196626:UEN196626 UOI196626:UOJ196626 UYE196626:UYF196626 VIA196626:VIB196626 VRW196626:VRX196626 WBS196626:WBT196626 WLO196626:WLP196626 WVK196626:WVL196626 C262162:D262162 IY262162:IZ262162 SU262162:SV262162 ACQ262162:ACR262162 AMM262162:AMN262162 AWI262162:AWJ262162 BGE262162:BGF262162 BQA262162:BQB262162 BZW262162:BZX262162 CJS262162:CJT262162 CTO262162:CTP262162 DDK262162:DDL262162 DNG262162:DNH262162 DXC262162:DXD262162 EGY262162:EGZ262162 EQU262162:EQV262162 FAQ262162:FAR262162 FKM262162:FKN262162 FUI262162:FUJ262162 GEE262162:GEF262162 GOA262162:GOB262162 GXW262162:GXX262162 HHS262162:HHT262162 HRO262162:HRP262162 IBK262162:IBL262162 ILG262162:ILH262162 IVC262162:IVD262162 JEY262162:JEZ262162 JOU262162:JOV262162 JYQ262162:JYR262162 KIM262162:KIN262162 KSI262162:KSJ262162 LCE262162:LCF262162 LMA262162:LMB262162 LVW262162:LVX262162 MFS262162:MFT262162 MPO262162:MPP262162 MZK262162:MZL262162 NJG262162:NJH262162 NTC262162:NTD262162 OCY262162:OCZ262162 OMU262162:OMV262162 OWQ262162:OWR262162 PGM262162:PGN262162 PQI262162:PQJ262162 QAE262162:QAF262162 QKA262162:QKB262162 QTW262162:QTX262162 RDS262162:RDT262162 RNO262162:RNP262162 RXK262162:RXL262162 SHG262162:SHH262162 SRC262162:SRD262162 TAY262162:TAZ262162 TKU262162:TKV262162 TUQ262162:TUR262162 UEM262162:UEN262162 UOI262162:UOJ262162 UYE262162:UYF262162 VIA262162:VIB262162 VRW262162:VRX262162 WBS262162:WBT262162 WLO262162:WLP262162 WVK262162:WVL262162 C327698:D327698 IY327698:IZ327698 SU327698:SV327698 ACQ327698:ACR327698 AMM327698:AMN327698 AWI327698:AWJ327698 BGE327698:BGF327698 BQA327698:BQB327698 BZW327698:BZX327698 CJS327698:CJT327698 CTO327698:CTP327698 DDK327698:DDL327698 DNG327698:DNH327698 DXC327698:DXD327698 EGY327698:EGZ327698 EQU327698:EQV327698 FAQ327698:FAR327698 FKM327698:FKN327698 FUI327698:FUJ327698 GEE327698:GEF327698 GOA327698:GOB327698 GXW327698:GXX327698 HHS327698:HHT327698 HRO327698:HRP327698 IBK327698:IBL327698 ILG327698:ILH327698 IVC327698:IVD327698 JEY327698:JEZ327698 JOU327698:JOV327698 JYQ327698:JYR327698 KIM327698:KIN327698 KSI327698:KSJ327698 LCE327698:LCF327698 LMA327698:LMB327698 LVW327698:LVX327698 MFS327698:MFT327698 MPO327698:MPP327698 MZK327698:MZL327698 NJG327698:NJH327698 NTC327698:NTD327698 OCY327698:OCZ327698 OMU327698:OMV327698 OWQ327698:OWR327698 PGM327698:PGN327698 PQI327698:PQJ327698 QAE327698:QAF327698 QKA327698:QKB327698 QTW327698:QTX327698 RDS327698:RDT327698 RNO327698:RNP327698 RXK327698:RXL327698 SHG327698:SHH327698 SRC327698:SRD327698 TAY327698:TAZ327698 TKU327698:TKV327698 TUQ327698:TUR327698 UEM327698:UEN327698 UOI327698:UOJ327698 UYE327698:UYF327698 VIA327698:VIB327698 VRW327698:VRX327698 WBS327698:WBT327698 WLO327698:WLP327698 WVK327698:WVL327698 C393234:D393234 IY393234:IZ393234 SU393234:SV393234 ACQ393234:ACR393234 AMM393234:AMN393234 AWI393234:AWJ393234 BGE393234:BGF393234 BQA393234:BQB393234 BZW393234:BZX393234 CJS393234:CJT393234 CTO393234:CTP393234 DDK393234:DDL393234 DNG393234:DNH393234 DXC393234:DXD393234 EGY393234:EGZ393234 EQU393234:EQV393234 FAQ393234:FAR393234 FKM393234:FKN393234 FUI393234:FUJ393234 GEE393234:GEF393234 GOA393234:GOB393234 GXW393234:GXX393234 HHS393234:HHT393234 HRO393234:HRP393234 IBK393234:IBL393234 ILG393234:ILH393234 IVC393234:IVD393234 JEY393234:JEZ393234 JOU393234:JOV393234 JYQ393234:JYR393234 KIM393234:KIN393234 KSI393234:KSJ393234 LCE393234:LCF393234 LMA393234:LMB393234 LVW393234:LVX393234 MFS393234:MFT393234 MPO393234:MPP393234 MZK393234:MZL393234 NJG393234:NJH393234 NTC393234:NTD393234 OCY393234:OCZ393234 OMU393234:OMV393234 OWQ393234:OWR393234 PGM393234:PGN393234 PQI393234:PQJ393234 QAE393234:QAF393234 QKA393234:QKB393234 QTW393234:QTX393234 RDS393234:RDT393234 RNO393234:RNP393234 RXK393234:RXL393234 SHG393234:SHH393234 SRC393234:SRD393234 TAY393234:TAZ393234 TKU393234:TKV393234 TUQ393234:TUR393234 UEM393234:UEN393234 UOI393234:UOJ393234 UYE393234:UYF393234 VIA393234:VIB393234 VRW393234:VRX393234 WBS393234:WBT393234 WLO393234:WLP393234 WVK393234:WVL393234 C458770:D458770 IY458770:IZ458770 SU458770:SV458770 ACQ458770:ACR458770 AMM458770:AMN458770 AWI458770:AWJ458770 BGE458770:BGF458770 BQA458770:BQB458770 BZW458770:BZX458770 CJS458770:CJT458770 CTO458770:CTP458770 DDK458770:DDL458770 DNG458770:DNH458770 DXC458770:DXD458770 EGY458770:EGZ458770 EQU458770:EQV458770 FAQ458770:FAR458770 FKM458770:FKN458770 FUI458770:FUJ458770 GEE458770:GEF458770 GOA458770:GOB458770 GXW458770:GXX458770 HHS458770:HHT458770 HRO458770:HRP458770 IBK458770:IBL458770 ILG458770:ILH458770 IVC458770:IVD458770 JEY458770:JEZ458770 JOU458770:JOV458770 JYQ458770:JYR458770 KIM458770:KIN458770 KSI458770:KSJ458770 LCE458770:LCF458770 LMA458770:LMB458770 LVW458770:LVX458770 MFS458770:MFT458770 MPO458770:MPP458770 MZK458770:MZL458770 NJG458770:NJH458770 NTC458770:NTD458770 OCY458770:OCZ458770 OMU458770:OMV458770 OWQ458770:OWR458770 PGM458770:PGN458770 PQI458770:PQJ458770 QAE458770:QAF458770 QKA458770:QKB458770 QTW458770:QTX458770 RDS458770:RDT458770 RNO458770:RNP458770 RXK458770:RXL458770 SHG458770:SHH458770 SRC458770:SRD458770 TAY458770:TAZ458770 TKU458770:TKV458770 TUQ458770:TUR458770 UEM458770:UEN458770 UOI458770:UOJ458770 UYE458770:UYF458770 VIA458770:VIB458770 VRW458770:VRX458770 WBS458770:WBT458770 WLO458770:WLP458770 WVK458770:WVL458770 C524306:D524306 IY524306:IZ524306 SU524306:SV524306 ACQ524306:ACR524306 AMM524306:AMN524306 AWI524306:AWJ524306 BGE524306:BGF524306 BQA524306:BQB524306 BZW524306:BZX524306 CJS524306:CJT524306 CTO524306:CTP524306 DDK524306:DDL524306 DNG524306:DNH524306 DXC524306:DXD524306 EGY524306:EGZ524306 EQU524306:EQV524306 FAQ524306:FAR524306 FKM524306:FKN524306 FUI524306:FUJ524306 GEE524306:GEF524306 GOA524306:GOB524306 GXW524306:GXX524306 HHS524306:HHT524306 HRO524306:HRP524306 IBK524306:IBL524306 ILG524306:ILH524306 IVC524306:IVD524306 JEY524306:JEZ524306 JOU524306:JOV524306 JYQ524306:JYR524306 KIM524306:KIN524306 KSI524306:KSJ524306 LCE524306:LCF524306 LMA524306:LMB524306 LVW524306:LVX524306 MFS524306:MFT524306 MPO524306:MPP524306 MZK524306:MZL524306 NJG524306:NJH524306 NTC524306:NTD524306 OCY524306:OCZ524306 OMU524306:OMV524306 OWQ524306:OWR524306 PGM524306:PGN524306 PQI524306:PQJ524306 QAE524306:QAF524306 QKA524306:QKB524306 QTW524306:QTX524306 RDS524306:RDT524306 RNO524306:RNP524306 RXK524306:RXL524306 SHG524306:SHH524306 SRC524306:SRD524306 TAY524306:TAZ524306 TKU524306:TKV524306 TUQ524306:TUR524306 UEM524306:UEN524306 UOI524306:UOJ524306 UYE524306:UYF524306 VIA524306:VIB524306 VRW524306:VRX524306 WBS524306:WBT524306 WLO524306:WLP524306 WVK524306:WVL524306 C589842:D589842 IY589842:IZ589842 SU589842:SV589842 ACQ589842:ACR589842 AMM589842:AMN589842 AWI589842:AWJ589842 BGE589842:BGF589842 BQA589842:BQB589842 BZW589842:BZX589842 CJS589842:CJT589842 CTO589842:CTP589842 DDK589842:DDL589842 DNG589842:DNH589842 DXC589842:DXD589842 EGY589842:EGZ589842 EQU589842:EQV589842 FAQ589842:FAR589842 FKM589842:FKN589842 FUI589842:FUJ589842 GEE589842:GEF589842 GOA589842:GOB589842 GXW589842:GXX589842 HHS589842:HHT589842 HRO589842:HRP589842 IBK589842:IBL589842 ILG589842:ILH589842 IVC589842:IVD589842 JEY589842:JEZ589842 JOU589842:JOV589842 JYQ589842:JYR589842 KIM589842:KIN589842 KSI589842:KSJ589842 LCE589842:LCF589842 LMA589842:LMB589842 LVW589842:LVX589842 MFS589842:MFT589842 MPO589842:MPP589842 MZK589842:MZL589842 NJG589842:NJH589842 NTC589842:NTD589842 OCY589842:OCZ589842 OMU589842:OMV589842 OWQ589842:OWR589842 PGM589842:PGN589842 PQI589842:PQJ589842 QAE589842:QAF589842 QKA589842:QKB589842 QTW589842:QTX589842 RDS589842:RDT589842 RNO589842:RNP589842 RXK589842:RXL589842 SHG589842:SHH589842 SRC589842:SRD589842 TAY589842:TAZ589842 TKU589842:TKV589842 TUQ589842:TUR589842 UEM589842:UEN589842 UOI589842:UOJ589842 UYE589842:UYF589842 VIA589842:VIB589842 VRW589842:VRX589842 WBS589842:WBT589842 WLO589842:WLP589842 WVK589842:WVL589842 C655378:D655378 IY655378:IZ655378 SU655378:SV655378 ACQ655378:ACR655378 AMM655378:AMN655378 AWI655378:AWJ655378 BGE655378:BGF655378 BQA655378:BQB655378 BZW655378:BZX655378 CJS655378:CJT655378 CTO655378:CTP655378 DDK655378:DDL655378 DNG655378:DNH655378 DXC655378:DXD655378 EGY655378:EGZ655378 EQU655378:EQV655378 FAQ655378:FAR655378 FKM655378:FKN655378 FUI655378:FUJ655378 GEE655378:GEF655378 GOA655378:GOB655378 GXW655378:GXX655378 HHS655378:HHT655378 HRO655378:HRP655378 IBK655378:IBL655378 ILG655378:ILH655378 IVC655378:IVD655378 JEY655378:JEZ655378 JOU655378:JOV655378 JYQ655378:JYR655378 KIM655378:KIN655378 KSI655378:KSJ655378 LCE655378:LCF655378 LMA655378:LMB655378 LVW655378:LVX655378 MFS655378:MFT655378 MPO655378:MPP655378 MZK655378:MZL655378 NJG655378:NJH655378 NTC655378:NTD655378 OCY655378:OCZ655378 OMU655378:OMV655378 OWQ655378:OWR655378 PGM655378:PGN655378 PQI655378:PQJ655378 QAE655378:QAF655378 QKA655378:QKB655378 QTW655378:QTX655378 RDS655378:RDT655378 RNO655378:RNP655378 RXK655378:RXL655378 SHG655378:SHH655378 SRC655378:SRD655378 TAY655378:TAZ655378 TKU655378:TKV655378 TUQ655378:TUR655378 UEM655378:UEN655378 UOI655378:UOJ655378 UYE655378:UYF655378 VIA655378:VIB655378 VRW655378:VRX655378 WBS655378:WBT655378 WLO655378:WLP655378 WVK655378:WVL655378 C720914:D720914 IY720914:IZ720914 SU720914:SV720914 ACQ720914:ACR720914 AMM720914:AMN720914 AWI720914:AWJ720914 BGE720914:BGF720914 BQA720914:BQB720914 BZW720914:BZX720914 CJS720914:CJT720914 CTO720914:CTP720914 DDK720914:DDL720914 DNG720914:DNH720914 DXC720914:DXD720914 EGY720914:EGZ720914 EQU720914:EQV720914 FAQ720914:FAR720914 FKM720914:FKN720914 FUI720914:FUJ720914 GEE720914:GEF720914 GOA720914:GOB720914 GXW720914:GXX720914 HHS720914:HHT720914 HRO720914:HRP720914 IBK720914:IBL720914 ILG720914:ILH720914 IVC720914:IVD720914 JEY720914:JEZ720914 JOU720914:JOV720914 JYQ720914:JYR720914 KIM720914:KIN720914 KSI720914:KSJ720914 LCE720914:LCF720914 LMA720914:LMB720914 LVW720914:LVX720914 MFS720914:MFT720914 MPO720914:MPP720914 MZK720914:MZL720914 NJG720914:NJH720914 NTC720914:NTD720914 OCY720914:OCZ720914 OMU720914:OMV720914 OWQ720914:OWR720914 PGM720914:PGN720914 PQI720914:PQJ720914 QAE720914:QAF720914 QKA720914:QKB720914 QTW720914:QTX720914 RDS720914:RDT720914 RNO720914:RNP720914 RXK720914:RXL720914 SHG720914:SHH720914 SRC720914:SRD720914 TAY720914:TAZ720914 TKU720914:TKV720914 TUQ720914:TUR720914 UEM720914:UEN720914 UOI720914:UOJ720914 UYE720914:UYF720914 VIA720914:VIB720914 VRW720914:VRX720914 WBS720914:WBT720914 WLO720914:WLP720914 WVK720914:WVL720914 C786450:D786450 IY786450:IZ786450 SU786450:SV786450 ACQ786450:ACR786450 AMM786450:AMN786450 AWI786450:AWJ786450 BGE786450:BGF786450 BQA786450:BQB786450 BZW786450:BZX786450 CJS786450:CJT786450 CTO786450:CTP786450 DDK786450:DDL786450 DNG786450:DNH786450 DXC786450:DXD786450 EGY786450:EGZ786450 EQU786450:EQV786450 FAQ786450:FAR786450 FKM786450:FKN786450 FUI786450:FUJ786450 GEE786450:GEF786450 GOA786450:GOB786450 GXW786450:GXX786450 HHS786450:HHT786450 HRO786450:HRP786450 IBK786450:IBL786450 ILG786450:ILH786450 IVC786450:IVD786450 JEY786450:JEZ786450 JOU786450:JOV786450 JYQ786450:JYR786450 KIM786450:KIN786450 KSI786450:KSJ786450 LCE786450:LCF786450 LMA786450:LMB786450 LVW786450:LVX786450 MFS786450:MFT786450 MPO786450:MPP786450 MZK786450:MZL786450 NJG786450:NJH786450 NTC786450:NTD786450 OCY786450:OCZ786450 OMU786450:OMV786450 OWQ786450:OWR786450 PGM786450:PGN786450 PQI786450:PQJ786450 QAE786450:QAF786450 QKA786450:QKB786450 QTW786450:QTX786450 RDS786450:RDT786450 RNO786450:RNP786450 RXK786450:RXL786450 SHG786450:SHH786450 SRC786450:SRD786450 TAY786450:TAZ786450 TKU786450:TKV786450 TUQ786450:TUR786450 UEM786450:UEN786450 UOI786450:UOJ786450 UYE786450:UYF786450 VIA786450:VIB786450 VRW786450:VRX786450 WBS786450:WBT786450 WLO786450:WLP786450 WVK786450:WVL786450 C851986:D851986 IY851986:IZ851986 SU851986:SV851986 ACQ851986:ACR851986 AMM851986:AMN851986 AWI851986:AWJ851986 BGE851986:BGF851986 BQA851986:BQB851986 BZW851986:BZX851986 CJS851986:CJT851986 CTO851986:CTP851986 DDK851986:DDL851986 DNG851986:DNH851986 DXC851986:DXD851986 EGY851986:EGZ851986 EQU851986:EQV851986 FAQ851986:FAR851986 FKM851986:FKN851986 FUI851986:FUJ851986 GEE851986:GEF851986 GOA851986:GOB851986 GXW851986:GXX851986 HHS851986:HHT851986 HRO851986:HRP851986 IBK851986:IBL851986 ILG851986:ILH851986 IVC851986:IVD851986 JEY851986:JEZ851986 JOU851986:JOV851986 JYQ851986:JYR851986 KIM851986:KIN851986 KSI851986:KSJ851986 LCE851986:LCF851986 LMA851986:LMB851986 LVW851986:LVX851986 MFS851986:MFT851986 MPO851986:MPP851986 MZK851986:MZL851986 NJG851986:NJH851986 NTC851986:NTD851986 OCY851986:OCZ851986 OMU851986:OMV851986 OWQ851986:OWR851986 PGM851986:PGN851986 PQI851986:PQJ851986 QAE851986:QAF851986 QKA851986:QKB851986 QTW851986:QTX851986 RDS851986:RDT851986 RNO851986:RNP851986 RXK851986:RXL851986 SHG851986:SHH851986 SRC851986:SRD851986 TAY851986:TAZ851986 TKU851986:TKV851986 TUQ851986:TUR851986 UEM851986:UEN851986 UOI851986:UOJ851986 UYE851986:UYF851986 VIA851986:VIB851986 VRW851986:VRX851986 WBS851986:WBT851986 WLO851986:WLP851986 WVK851986:WVL851986 C917522:D917522 IY917522:IZ917522 SU917522:SV917522 ACQ917522:ACR917522 AMM917522:AMN917522 AWI917522:AWJ917522 BGE917522:BGF917522 BQA917522:BQB917522 BZW917522:BZX917522 CJS917522:CJT917522 CTO917522:CTP917522 DDK917522:DDL917522 DNG917522:DNH917522 DXC917522:DXD917522 EGY917522:EGZ917522 EQU917522:EQV917522 FAQ917522:FAR917522 FKM917522:FKN917522 FUI917522:FUJ917522 GEE917522:GEF917522 GOA917522:GOB917522 GXW917522:GXX917522 HHS917522:HHT917522 HRO917522:HRP917522 IBK917522:IBL917522 ILG917522:ILH917522 IVC917522:IVD917522 JEY917522:JEZ917522 JOU917522:JOV917522 JYQ917522:JYR917522 KIM917522:KIN917522 KSI917522:KSJ917522 LCE917522:LCF917522 LMA917522:LMB917522 LVW917522:LVX917522 MFS917522:MFT917522 MPO917522:MPP917522 MZK917522:MZL917522 NJG917522:NJH917522 NTC917522:NTD917522 OCY917522:OCZ917522 OMU917522:OMV917522 OWQ917522:OWR917522 PGM917522:PGN917522 PQI917522:PQJ917522 QAE917522:QAF917522 QKA917522:QKB917522 QTW917522:QTX917522 RDS917522:RDT917522 RNO917522:RNP917522 RXK917522:RXL917522 SHG917522:SHH917522 SRC917522:SRD917522 TAY917522:TAZ917522 TKU917522:TKV917522 TUQ917522:TUR917522 UEM917522:UEN917522 UOI917522:UOJ917522 UYE917522:UYF917522 VIA917522:VIB917522 VRW917522:VRX917522 WBS917522:WBT917522 WLO917522:WLP917522 WVK917522:WVL917522 C983058:D983058 IY983058:IZ983058 SU983058:SV983058 ACQ983058:ACR983058 AMM983058:AMN983058 AWI983058:AWJ983058 BGE983058:BGF983058 BQA983058:BQB983058 BZW983058:BZX983058 CJS983058:CJT983058 CTO983058:CTP983058 DDK983058:DDL983058 DNG983058:DNH983058 DXC983058:DXD983058 EGY983058:EGZ983058 EQU983058:EQV983058 FAQ983058:FAR983058 FKM983058:FKN983058 FUI983058:FUJ983058 GEE983058:GEF983058 GOA983058:GOB983058 GXW983058:GXX983058 HHS983058:HHT983058 HRO983058:HRP983058 IBK983058:IBL983058 ILG983058:ILH983058 IVC983058:IVD983058 JEY983058:JEZ983058 JOU983058:JOV983058 JYQ983058:JYR983058 KIM983058:KIN983058 KSI983058:KSJ983058 LCE983058:LCF983058 LMA983058:LMB983058 LVW983058:LVX983058 MFS983058:MFT983058 MPO983058:MPP983058 MZK983058:MZL983058 NJG983058:NJH983058 NTC983058:NTD983058 OCY983058:OCZ983058 OMU983058:OMV983058 OWQ983058:OWR983058 PGM983058:PGN983058 PQI983058:PQJ983058 QAE983058:QAF983058 QKA983058:QKB983058 QTW983058:QTX983058 RDS983058:RDT983058 RNO983058:RNP983058 RXK983058:RXL983058 SHG983058:SHH983058 SRC983058:SRD983058 TAY983058:TAZ983058 TKU983058:TKV983058 TUQ983058:TUR983058 UEM983058:UEN983058 UOI983058:UOJ983058 UYE983058:UYF983058 VIA983058:VIB983058 VRW983058:VRX983058 WBS983058:WBT983058 WLO983058:WLP983058 WVK983058:WVL983058" xr:uid="{E879192B-0E6D-4EFB-917A-8432F5E7A1A1}">
      <formula1>0.01</formula1>
      <formula2>1000</formula2>
    </dataValidation>
    <dataValidation type="whole" allowBlank="1" showInputMessage="1" showErrorMessage="1" prompt="20 to 100"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021435FF-E7C8-4DEC-AC2D-EE49C03C1F50}">
      <formula1>20</formula1>
      <formula2>100</formula2>
    </dataValidation>
    <dataValidation type="whole" errorStyle="information" allowBlank="1" showInputMessage="1" showErrorMessage="1" prompt="Do not use parcel area or landscape areas when sizing the facility. See criteria guidance."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9160BFA2-5C37-46C1-9CA5-040F972C5C45}">
      <formula1>0</formula1>
      <formula2>871200</formula2>
    </dataValidation>
    <dataValidation type="decimal" allowBlank="1" showInputMessage="1" showErrorMessage="1" prompt="0.01 to 1.0" sqref="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xr:uid="{78225B2E-E2EC-4AC9-B0A2-551317A3D90A}">
      <formula1>0.01</formula1>
      <formula2>1</formula2>
    </dataValidation>
    <dataValidation type="decimal" showInputMessage="1" showErrorMessage="1" prompt="1.1 to 2.5"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2823E33A-27E6-4FE2-B73D-B30B11556D06}">
      <formula1>1.1</formula1>
      <formula2>2.5</formula2>
    </dataValidation>
    <dataValidation allowBlank="1" showInputMessage="1" showErrorMessage="1" prompt="Format: MM/DD/YYYY" sqref="O2 JK2 TG2 ADC2 AMY2 AWU2 BGQ2 BQM2 CAI2 CKE2 CUA2 DDW2 DNS2 DXO2 EHK2 ERG2 FBC2 FKY2 FUU2 GEQ2 GOM2 GYI2 HIE2 HSA2 IBW2 ILS2 IVO2 JFK2 JPG2 JZC2 KIY2 KSU2 LCQ2 LMM2 LWI2 MGE2 MQA2 MZW2 NJS2 NTO2 ODK2 ONG2 OXC2 PGY2 PQU2 QAQ2 QKM2 QUI2 REE2 ROA2 RXW2 SHS2 SRO2 TBK2 TLG2 TVC2 UEY2 UOU2 UYQ2 VIM2 VSI2 WCE2 WMA2 WVW2 O65538 JK65538 TG65538 ADC65538 AMY65538 AWU65538 BGQ65538 BQM65538 CAI65538 CKE65538 CUA65538 DDW65538 DNS65538 DXO65538 EHK65538 ERG65538 FBC65538 FKY65538 FUU65538 GEQ65538 GOM65538 GYI65538 HIE65538 HSA65538 IBW65538 ILS65538 IVO65538 JFK65538 JPG65538 JZC65538 KIY65538 KSU65538 LCQ65538 LMM65538 LWI65538 MGE65538 MQA65538 MZW65538 NJS65538 NTO65538 ODK65538 ONG65538 OXC65538 PGY65538 PQU65538 QAQ65538 QKM65538 QUI65538 REE65538 ROA65538 RXW65538 SHS65538 SRO65538 TBK65538 TLG65538 TVC65538 UEY65538 UOU65538 UYQ65538 VIM65538 VSI65538 WCE65538 WMA65538 WVW65538 O131074 JK131074 TG131074 ADC131074 AMY131074 AWU131074 BGQ131074 BQM131074 CAI131074 CKE131074 CUA131074 DDW131074 DNS131074 DXO131074 EHK131074 ERG131074 FBC131074 FKY131074 FUU131074 GEQ131074 GOM131074 GYI131074 HIE131074 HSA131074 IBW131074 ILS131074 IVO131074 JFK131074 JPG131074 JZC131074 KIY131074 KSU131074 LCQ131074 LMM131074 LWI131074 MGE131074 MQA131074 MZW131074 NJS131074 NTO131074 ODK131074 ONG131074 OXC131074 PGY131074 PQU131074 QAQ131074 QKM131074 QUI131074 REE131074 ROA131074 RXW131074 SHS131074 SRO131074 TBK131074 TLG131074 TVC131074 UEY131074 UOU131074 UYQ131074 VIM131074 VSI131074 WCE131074 WMA131074 WVW131074 O196610 JK196610 TG196610 ADC196610 AMY196610 AWU196610 BGQ196610 BQM196610 CAI196610 CKE196610 CUA196610 DDW196610 DNS196610 DXO196610 EHK196610 ERG196610 FBC196610 FKY196610 FUU196610 GEQ196610 GOM196610 GYI196610 HIE196610 HSA196610 IBW196610 ILS196610 IVO196610 JFK196610 JPG196610 JZC196610 KIY196610 KSU196610 LCQ196610 LMM196610 LWI196610 MGE196610 MQA196610 MZW196610 NJS196610 NTO196610 ODK196610 ONG196610 OXC196610 PGY196610 PQU196610 QAQ196610 QKM196610 QUI196610 REE196610 ROA196610 RXW196610 SHS196610 SRO196610 TBK196610 TLG196610 TVC196610 UEY196610 UOU196610 UYQ196610 VIM196610 VSI196610 WCE196610 WMA196610 WVW196610 O262146 JK262146 TG262146 ADC262146 AMY262146 AWU262146 BGQ262146 BQM262146 CAI262146 CKE262146 CUA262146 DDW262146 DNS262146 DXO262146 EHK262146 ERG262146 FBC262146 FKY262146 FUU262146 GEQ262146 GOM262146 GYI262146 HIE262146 HSA262146 IBW262146 ILS262146 IVO262146 JFK262146 JPG262146 JZC262146 KIY262146 KSU262146 LCQ262146 LMM262146 LWI262146 MGE262146 MQA262146 MZW262146 NJS262146 NTO262146 ODK262146 ONG262146 OXC262146 PGY262146 PQU262146 QAQ262146 QKM262146 QUI262146 REE262146 ROA262146 RXW262146 SHS262146 SRO262146 TBK262146 TLG262146 TVC262146 UEY262146 UOU262146 UYQ262146 VIM262146 VSI262146 WCE262146 WMA262146 WVW262146 O327682 JK327682 TG327682 ADC327682 AMY327682 AWU327682 BGQ327682 BQM327682 CAI327682 CKE327682 CUA327682 DDW327682 DNS327682 DXO327682 EHK327682 ERG327682 FBC327682 FKY327682 FUU327682 GEQ327682 GOM327682 GYI327682 HIE327682 HSA327682 IBW327682 ILS327682 IVO327682 JFK327682 JPG327682 JZC327682 KIY327682 KSU327682 LCQ327682 LMM327682 LWI327682 MGE327682 MQA327682 MZW327682 NJS327682 NTO327682 ODK327682 ONG327682 OXC327682 PGY327682 PQU327682 QAQ327682 QKM327682 QUI327682 REE327682 ROA327682 RXW327682 SHS327682 SRO327682 TBK327682 TLG327682 TVC327682 UEY327682 UOU327682 UYQ327682 VIM327682 VSI327682 WCE327682 WMA327682 WVW327682 O393218 JK393218 TG393218 ADC393218 AMY393218 AWU393218 BGQ393218 BQM393218 CAI393218 CKE393218 CUA393218 DDW393218 DNS393218 DXO393218 EHK393218 ERG393218 FBC393218 FKY393218 FUU393218 GEQ393218 GOM393218 GYI393218 HIE393218 HSA393218 IBW393218 ILS393218 IVO393218 JFK393218 JPG393218 JZC393218 KIY393218 KSU393218 LCQ393218 LMM393218 LWI393218 MGE393218 MQA393218 MZW393218 NJS393218 NTO393218 ODK393218 ONG393218 OXC393218 PGY393218 PQU393218 QAQ393218 QKM393218 QUI393218 REE393218 ROA393218 RXW393218 SHS393218 SRO393218 TBK393218 TLG393218 TVC393218 UEY393218 UOU393218 UYQ393218 VIM393218 VSI393218 WCE393218 WMA393218 WVW393218 O458754 JK458754 TG458754 ADC458754 AMY458754 AWU458754 BGQ458754 BQM458754 CAI458754 CKE458754 CUA458754 DDW458754 DNS458754 DXO458754 EHK458754 ERG458754 FBC458754 FKY458754 FUU458754 GEQ458754 GOM458754 GYI458754 HIE458754 HSA458754 IBW458754 ILS458754 IVO458754 JFK458754 JPG458754 JZC458754 KIY458754 KSU458754 LCQ458754 LMM458754 LWI458754 MGE458754 MQA458754 MZW458754 NJS458754 NTO458754 ODK458754 ONG458754 OXC458754 PGY458754 PQU458754 QAQ458754 QKM458754 QUI458754 REE458754 ROA458754 RXW458754 SHS458754 SRO458754 TBK458754 TLG458754 TVC458754 UEY458754 UOU458754 UYQ458754 VIM458754 VSI458754 WCE458754 WMA458754 WVW458754 O524290 JK524290 TG524290 ADC524290 AMY524290 AWU524290 BGQ524290 BQM524290 CAI524290 CKE524290 CUA524290 DDW524290 DNS524290 DXO524290 EHK524290 ERG524290 FBC524290 FKY524290 FUU524290 GEQ524290 GOM524290 GYI524290 HIE524290 HSA524290 IBW524290 ILS524290 IVO524290 JFK524290 JPG524290 JZC524290 KIY524290 KSU524290 LCQ524290 LMM524290 LWI524290 MGE524290 MQA524290 MZW524290 NJS524290 NTO524290 ODK524290 ONG524290 OXC524290 PGY524290 PQU524290 QAQ524290 QKM524290 QUI524290 REE524290 ROA524290 RXW524290 SHS524290 SRO524290 TBK524290 TLG524290 TVC524290 UEY524290 UOU524290 UYQ524290 VIM524290 VSI524290 WCE524290 WMA524290 WVW524290 O589826 JK589826 TG589826 ADC589826 AMY589826 AWU589826 BGQ589826 BQM589826 CAI589826 CKE589826 CUA589826 DDW589826 DNS589826 DXO589826 EHK589826 ERG589826 FBC589826 FKY589826 FUU589826 GEQ589826 GOM589826 GYI589826 HIE589826 HSA589826 IBW589826 ILS589826 IVO589826 JFK589826 JPG589826 JZC589826 KIY589826 KSU589826 LCQ589826 LMM589826 LWI589826 MGE589826 MQA589826 MZW589826 NJS589826 NTO589826 ODK589826 ONG589826 OXC589826 PGY589826 PQU589826 QAQ589826 QKM589826 QUI589826 REE589826 ROA589826 RXW589826 SHS589826 SRO589826 TBK589826 TLG589826 TVC589826 UEY589826 UOU589826 UYQ589826 VIM589826 VSI589826 WCE589826 WMA589826 WVW589826 O655362 JK655362 TG655362 ADC655362 AMY655362 AWU655362 BGQ655362 BQM655362 CAI655362 CKE655362 CUA655362 DDW655362 DNS655362 DXO655362 EHK655362 ERG655362 FBC655362 FKY655362 FUU655362 GEQ655362 GOM655362 GYI655362 HIE655362 HSA655362 IBW655362 ILS655362 IVO655362 JFK655362 JPG655362 JZC655362 KIY655362 KSU655362 LCQ655362 LMM655362 LWI655362 MGE655362 MQA655362 MZW655362 NJS655362 NTO655362 ODK655362 ONG655362 OXC655362 PGY655362 PQU655362 QAQ655362 QKM655362 QUI655362 REE655362 ROA655362 RXW655362 SHS655362 SRO655362 TBK655362 TLG655362 TVC655362 UEY655362 UOU655362 UYQ655362 VIM655362 VSI655362 WCE655362 WMA655362 WVW655362 O720898 JK720898 TG720898 ADC720898 AMY720898 AWU720898 BGQ720898 BQM720898 CAI720898 CKE720898 CUA720898 DDW720898 DNS720898 DXO720898 EHK720898 ERG720898 FBC720898 FKY720898 FUU720898 GEQ720898 GOM720898 GYI720898 HIE720898 HSA720898 IBW720898 ILS720898 IVO720898 JFK720898 JPG720898 JZC720898 KIY720898 KSU720898 LCQ720898 LMM720898 LWI720898 MGE720898 MQA720898 MZW720898 NJS720898 NTO720898 ODK720898 ONG720898 OXC720898 PGY720898 PQU720898 QAQ720898 QKM720898 QUI720898 REE720898 ROA720898 RXW720898 SHS720898 SRO720898 TBK720898 TLG720898 TVC720898 UEY720898 UOU720898 UYQ720898 VIM720898 VSI720898 WCE720898 WMA720898 WVW720898 O786434 JK786434 TG786434 ADC786434 AMY786434 AWU786434 BGQ786434 BQM786434 CAI786434 CKE786434 CUA786434 DDW786434 DNS786434 DXO786434 EHK786434 ERG786434 FBC786434 FKY786434 FUU786434 GEQ786434 GOM786434 GYI786434 HIE786434 HSA786434 IBW786434 ILS786434 IVO786434 JFK786434 JPG786434 JZC786434 KIY786434 KSU786434 LCQ786434 LMM786434 LWI786434 MGE786434 MQA786434 MZW786434 NJS786434 NTO786434 ODK786434 ONG786434 OXC786434 PGY786434 PQU786434 QAQ786434 QKM786434 QUI786434 REE786434 ROA786434 RXW786434 SHS786434 SRO786434 TBK786434 TLG786434 TVC786434 UEY786434 UOU786434 UYQ786434 VIM786434 VSI786434 WCE786434 WMA786434 WVW786434 O851970 JK851970 TG851970 ADC851970 AMY851970 AWU851970 BGQ851970 BQM851970 CAI851970 CKE851970 CUA851970 DDW851970 DNS851970 DXO851970 EHK851970 ERG851970 FBC851970 FKY851970 FUU851970 GEQ851970 GOM851970 GYI851970 HIE851970 HSA851970 IBW851970 ILS851970 IVO851970 JFK851970 JPG851970 JZC851970 KIY851970 KSU851970 LCQ851970 LMM851970 LWI851970 MGE851970 MQA851970 MZW851970 NJS851970 NTO851970 ODK851970 ONG851970 OXC851970 PGY851970 PQU851970 QAQ851970 QKM851970 QUI851970 REE851970 ROA851970 RXW851970 SHS851970 SRO851970 TBK851970 TLG851970 TVC851970 UEY851970 UOU851970 UYQ851970 VIM851970 VSI851970 WCE851970 WMA851970 WVW851970 O917506 JK917506 TG917506 ADC917506 AMY917506 AWU917506 BGQ917506 BQM917506 CAI917506 CKE917506 CUA917506 DDW917506 DNS917506 DXO917506 EHK917506 ERG917506 FBC917506 FKY917506 FUU917506 GEQ917506 GOM917506 GYI917506 HIE917506 HSA917506 IBW917506 ILS917506 IVO917506 JFK917506 JPG917506 JZC917506 KIY917506 KSU917506 LCQ917506 LMM917506 LWI917506 MGE917506 MQA917506 MZW917506 NJS917506 NTO917506 ODK917506 ONG917506 OXC917506 PGY917506 PQU917506 QAQ917506 QKM917506 QUI917506 REE917506 ROA917506 RXW917506 SHS917506 SRO917506 TBK917506 TLG917506 TVC917506 UEY917506 UOU917506 UYQ917506 VIM917506 VSI917506 WCE917506 WMA917506 WVW917506 O983042 JK983042 TG983042 ADC983042 AMY983042 AWU983042 BGQ983042 BQM983042 CAI983042 CKE983042 CUA983042 DDW983042 DNS983042 DXO983042 EHK983042 ERG983042 FBC983042 FKY983042 FUU983042 GEQ983042 GOM983042 GYI983042 HIE983042 HSA983042 IBW983042 ILS983042 IVO983042 JFK983042 JPG983042 JZC983042 KIY983042 KSU983042 LCQ983042 LMM983042 LWI983042 MGE983042 MQA983042 MZW983042 NJS983042 NTO983042 ODK983042 ONG983042 OXC983042 PGY983042 PQU983042 QAQ983042 QKM983042 QUI983042 REE983042 ROA983042 RXW983042 SHS983042 SRO983042 TBK983042 TLG983042 TVC983042 UEY983042 UOU983042 UYQ983042 VIM983042 VSI983042 WCE983042 WMA983042 WVW983042" xr:uid="{B1575622-E5D9-45F8-A352-1362243C5C13}"/>
    <dataValidation allowBlank="1" showInputMessage="1" showErrorMessage="1" prompt="Designer's initials"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xr:uid="{C8E86053-9F47-485D-B667-E0CC9CF58B2B}"/>
    <dataValidation allowBlank="1" showInputMessage="1" showErrorMessage="1" promptTitle="Enter:" prompt="Project Name_x000a_Assr Parcel No._x000a_Application No." sqref="D2:K2 IZ2:JG2 SV2:TC2 ACR2:ACY2 AMN2:AMU2 AWJ2:AWQ2 BGF2:BGM2 BQB2:BQI2 BZX2:CAE2 CJT2:CKA2 CTP2:CTW2 DDL2:DDS2 DNH2:DNO2 DXD2:DXK2 EGZ2:EHG2 EQV2:ERC2 FAR2:FAY2 FKN2:FKU2 FUJ2:FUQ2 GEF2:GEM2 GOB2:GOI2 GXX2:GYE2 HHT2:HIA2 HRP2:HRW2 IBL2:IBS2 ILH2:ILO2 IVD2:IVK2 JEZ2:JFG2 JOV2:JPC2 JYR2:JYY2 KIN2:KIU2 KSJ2:KSQ2 LCF2:LCM2 LMB2:LMI2 LVX2:LWE2 MFT2:MGA2 MPP2:MPW2 MZL2:MZS2 NJH2:NJO2 NTD2:NTK2 OCZ2:ODG2 OMV2:ONC2 OWR2:OWY2 PGN2:PGU2 PQJ2:PQQ2 QAF2:QAM2 QKB2:QKI2 QTX2:QUE2 RDT2:REA2 RNP2:RNW2 RXL2:RXS2 SHH2:SHO2 SRD2:SRK2 TAZ2:TBG2 TKV2:TLC2 TUR2:TUY2 UEN2:UEU2 UOJ2:UOQ2 UYF2:UYM2 VIB2:VII2 VRX2:VSE2 WBT2:WCA2 WLP2:WLW2 WVL2:WVS2 D65538:K65538 IZ65538:JG65538 SV65538:TC65538 ACR65538:ACY65538 AMN65538:AMU65538 AWJ65538:AWQ65538 BGF65538:BGM65538 BQB65538:BQI65538 BZX65538:CAE65538 CJT65538:CKA65538 CTP65538:CTW65538 DDL65538:DDS65538 DNH65538:DNO65538 DXD65538:DXK65538 EGZ65538:EHG65538 EQV65538:ERC65538 FAR65538:FAY65538 FKN65538:FKU65538 FUJ65538:FUQ65538 GEF65538:GEM65538 GOB65538:GOI65538 GXX65538:GYE65538 HHT65538:HIA65538 HRP65538:HRW65538 IBL65538:IBS65538 ILH65538:ILO65538 IVD65538:IVK65538 JEZ65538:JFG65538 JOV65538:JPC65538 JYR65538:JYY65538 KIN65538:KIU65538 KSJ65538:KSQ65538 LCF65538:LCM65538 LMB65538:LMI65538 LVX65538:LWE65538 MFT65538:MGA65538 MPP65538:MPW65538 MZL65538:MZS65538 NJH65538:NJO65538 NTD65538:NTK65538 OCZ65538:ODG65538 OMV65538:ONC65538 OWR65538:OWY65538 PGN65538:PGU65538 PQJ65538:PQQ65538 QAF65538:QAM65538 QKB65538:QKI65538 QTX65538:QUE65538 RDT65538:REA65538 RNP65538:RNW65538 RXL65538:RXS65538 SHH65538:SHO65538 SRD65538:SRK65538 TAZ65538:TBG65538 TKV65538:TLC65538 TUR65538:TUY65538 UEN65538:UEU65538 UOJ65538:UOQ65538 UYF65538:UYM65538 VIB65538:VII65538 VRX65538:VSE65538 WBT65538:WCA65538 WLP65538:WLW65538 WVL65538:WVS65538 D131074:K131074 IZ131074:JG131074 SV131074:TC131074 ACR131074:ACY131074 AMN131074:AMU131074 AWJ131074:AWQ131074 BGF131074:BGM131074 BQB131074:BQI131074 BZX131074:CAE131074 CJT131074:CKA131074 CTP131074:CTW131074 DDL131074:DDS131074 DNH131074:DNO131074 DXD131074:DXK131074 EGZ131074:EHG131074 EQV131074:ERC131074 FAR131074:FAY131074 FKN131074:FKU131074 FUJ131074:FUQ131074 GEF131074:GEM131074 GOB131074:GOI131074 GXX131074:GYE131074 HHT131074:HIA131074 HRP131074:HRW131074 IBL131074:IBS131074 ILH131074:ILO131074 IVD131074:IVK131074 JEZ131074:JFG131074 JOV131074:JPC131074 JYR131074:JYY131074 KIN131074:KIU131074 KSJ131074:KSQ131074 LCF131074:LCM131074 LMB131074:LMI131074 LVX131074:LWE131074 MFT131074:MGA131074 MPP131074:MPW131074 MZL131074:MZS131074 NJH131074:NJO131074 NTD131074:NTK131074 OCZ131074:ODG131074 OMV131074:ONC131074 OWR131074:OWY131074 PGN131074:PGU131074 PQJ131074:PQQ131074 QAF131074:QAM131074 QKB131074:QKI131074 QTX131074:QUE131074 RDT131074:REA131074 RNP131074:RNW131074 RXL131074:RXS131074 SHH131074:SHO131074 SRD131074:SRK131074 TAZ131074:TBG131074 TKV131074:TLC131074 TUR131074:TUY131074 UEN131074:UEU131074 UOJ131074:UOQ131074 UYF131074:UYM131074 VIB131074:VII131074 VRX131074:VSE131074 WBT131074:WCA131074 WLP131074:WLW131074 WVL131074:WVS131074 D196610:K196610 IZ196610:JG196610 SV196610:TC196610 ACR196610:ACY196610 AMN196610:AMU196610 AWJ196610:AWQ196610 BGF196610:BGM196610 BQB196610:BQI196610 BZX196610:CAE196610 CJT196610:CKA196610 CTP196610:CTW196610 DDL196610:DDS196610 DNH196610:DNO196610 DXD196610:DXK196610 EGZ196610:EHG196610 EQV196610:ERC196610 FAR196610:FAY196610 FKN196610:FKU196610 FUJ196610:FUQ196610 GEF196610:GEM196610 GOB196610:GOI196610 GXX196610:GYE196610 HHT196610:HIA196610 HRP196610:HRW196610 IBL196610:IBS196610 ILH196610:ILO196610 IVD196610:IVK196610 JEZ196610:JFG196610 JOV196610:JPC196610 JYR196610:JYY196610 KIN196610:KIU196610 KSJ196610:KSQ196610 LCF196610:LCM196610 LMB196610:LMI196610 LVX196610:LWE196610 MFT196610:MGA196610 MPP196610:MPW196610 MZL196610:MZS196610 NJH196610:NJO196610 NTD196610:NTK196610 OCZ196610:ODG196610 OMV196610:ONC196610 OWR196610:OWY196610 PGN196610:PGU196610 PQJ196610:PQQ196610 QAF196610:QAM196610 QKB196610:QKI196610 QTX196610:QUE196610 RDT196610:REA196610 RNP196610:RNW196610 RXL196610:RXS196610 SHH196610:SHO196610 SRD196610:SRK196610 TAZ196610:TBG196610 TKV196610:TLC196610 TUR196610:TUY196610 UEN196610:UEU196610 UOJ196610:UOQ196610 UYF196610:UYM196610 VIB196610:VII196610 VRX196610:VSE196610 WBT196610:WCA196610 WLP196610:WLW196610 WVL196610:WVS196610 D262146:K262146 IZ262146:JG262146 SV262146:TC262146 ACR262146:ACY262146 AMN262146:AMU262146 AWJ262146:AWQ262146 BGF262146:BGM262146 BQB262146:BQI262146 BZX262146:CAE262146 CJT262146:CKA262146 CTP262146:CTW262146 DDL262146:DDS262146 DNH262146:DNO262146 DXD262146:DXK262146 EGZ262146:EHG262146 EQV262146:ERC262146 FAR262146:FAY262146 FKN262146:FKU262146 FUJ262146:FUQ262146 GEF262146:GEM262146 GOB262146:GOI262146 GXX262146:GYE262146 HHT262146:HIA262146 HRP262146:HRW262146 IBL262146:IBS262146 ILH262146:ILO262146 IVD262146:IVK262146 JEZ262146:JFG262146 JOV262146:JPC262146 JYR262146:JYY262146 KIN262146:KIU262146 KSJ262146:KSQ262146 LCF262146:LCM262146 LMB262146:LMI262146 LVX262146:LWE262146 MFT262146:MGA262146 MPP262146:MPW262146 MZL262146:MZS262146 NJH262146:NJO262146 NTD262146:NTK262146 OCZ262146:ODG262146 OMV262146:ONC262146 OWR262146:OWY262146 PGN262146:PGU262146 PQJ262146:PQQ262146 QAF262146:QAM262146 QKB262146:QKI262146 QTX262146:QUE262146 RDT262146:REA262146 RNP262146:RNW262146 RXL262146:RXS262146 SHH262146:SHO262146 SRD262146:SRK262146 TAZ262146:TBG262146 TKV262146:TLC262146 TUR262146:TUY262146 UEN262146:UEU262146 UOJ262146:UOQ262146 UYF262146:UYM262146 VIB262146:VII262146 VRX262146:VSE262146 WBT262146:WCA262146 WLP262146:WLW262146 WVL262146:WVS262146 D327682:K327682 IZ327682:JG327682 SV327682:TC327682 ACR327682:ACY327682 AMN327682:AMU327682 AWJ327682:AWQ327682 BGF327682:BGM327682 BQB327682:BQI327682 BZX327682:CAE327682 CJT327682:CKA327682 CTP327682:CTW327682 DDL327682:DDS327682 DNH327682:DNO327682 DXD327682:DXK327682 EGZ327682:EHG327682 EQV327682:ERC327682 FAR327682:FAY327682 FKN327682:FKU327682 FUJ327682:FUQ327682 GEF327682:GEM327682 GOB327682:GOI327682 GXX327682:GYE327682 HHT327682:HIA327682 HRP327682:HRW327682 IBL327682:IBS327682 ILH327682:ILO327682 IVD327682:IVK327682 JEZ327682:JFG327682 JOV327682:JPC327682 JYR327682:JYY327682 KIN327682:KIU327682 KSJ327682:KSQ327682 LCF327682:LCM327682 LMB327682:LMI327682 LVX327682:LWE327682 MFT327682:MGA327682 MPP327682:MPW327682 MZL327682:MZS327682 NJH327682:NJO327682 NTD327682:NTK327682 OCZ327682:ODG327682 OMV327682:ONC327682 OWR327682:OWY327682 PGN327682:PGU327682 PQJ327682:PQQ327682 QAF327682:QAM327682 QKB327682:QKI327682 QTX327682:QUE327682 RDT327682:REA327682 RNP327682:RNW327682 RXL327682:RXS327682 SHH327682:SHO327682 SRD327682:SRK327682 TAZ327682:TBG327682 TKV327682:TLC327682 TUR327682:TUY327682 UEN327682:UEU327682 UOJ327682:UOQ327682 UYF327682:UYM327682 VIB327682:VII327682 VRX327682:VSE327682 WBT327682:WCA327682 WLP327682:WLW327682 WVL327682:WVS327682 D393218:K393218 IZ393218:JG393218 SV393218:TC393218 ACR393218:ACY393218 AMN393218:AMU393218 AWJ393218:AWQ393218 BGF393218:BGM393218 BQB393218:BQI393218 BZX393218:CAE393218 CJT393218:CKA393218 CTP393218:CTW393218 DDL393218:DDS393218 DNH393218:DNO393218 DXD393218:DXK393218 EGZ393218:EHG393218 EQV393218:ERC393218 FAR393218:FAY393218 FKN393218:FKU393218 FUJ393218:FUQ393218 GEF393218:GEM393218 GOB393218:GOI393218 GXX393218:GYE393218 HHT393218:HIA393218 HRP393218:HRW393218 IBL393218:IBS393218 ILH393218:ILO393218 IVD393218:IVK393218 JEZ393218:JFG393218 JOV393218:JPC393218 JYR393218:JYY393218 KIN393218:KIU393218 KSJ393218:KSQ393218 LCF393218:LCM393218 LMB393218:LMI393218 LVX393218:LWE393218 MFT393218:MGA393218 MPP393218:MPW393218 MZL393218:MZS393218 NJH393218:NJO393218 NTD393218:NTK393218 OCZ393218:ODG393218 OMV393218:ONC393218 OWR393218:OWY393218 PGN393218:PGU393218 PQJ393218:PQQ393218 QAF393218:QAM393218 QKB393218:QKI393218 QTX393218:QUE393218 RDT393218:REA393218 RNP393218:RNW393218 RXL393218:RXS393218 SHH393218:SHO393218 SRD393218:SRK393218 TAZ393218:TBG393218 TKV393218:TLC393218 TUR393218:TUY393218 UEN393218:UEU393218 UOJ393218:UOQ393218 UYF393218:UYM393218 VIB393218:VII393218 VRX393218:VSE393218 WBT393218:WCA393218 WLP393218:WLW393218 WVL393218:WVS393218 D458754:K458754 IZ458754:JG458754 SV458754:TC458754 ACR458754:ACY458754 AMN458754:AMU458754 AWJ458754:AWQ458754 BGF458754:BGM458754 BQB458754:BQI458754 BZX458754:CAE458754 CJT458754:CKA458754 CTP458754:CTW458754 DDL458754:DDS458754 DNH458754:DNO458754 DXD458754:DXK458754 EGZ458754:EHG458754 EQV458754:ERC458754 FAR458754:FAY458754 FKN458754:FKU458754 FUJ458754:FUQ458754 GEF458754:GEM458754 GOB458754:GOI458754 GXX458754:GYE458754 HHT458754:HIA458754 HRP458754:HRW458754 IBL458754:IBS458754 ILH458754:ILO458754 IVD458754:IVK458754 JEZ458754:JFG458754 JOV458754:JPC458754 JYR458754:JYY458754 KIN458754:KIU458754 KSJ458754:KSQ458754 LCF458754:LCM458754 LMB458754:LMI458754 LVX458754:LWE458754 MFT458754:MGA458754 MPP458754:MPW458754 MZL458754:MZS458754 NJH458754:NJO458754 NTD458754:NTK458754 OCZ458754:ODG458754 OMV458754:ONC458754 OWR458754:OWY458754 PGN458754:PGU458754 PQJ458754:PQQ458754 QAF458754:QAM458754 QKB458754:QKI458754 QTX458754:QUE458754 RDT458754:REA458754 RNP458754:RNW458754 RXL458754:RXS458754 SHH458754:SHO458754 SRD458754:SRK458754 TAZ458754:TBG458754 TKV458754:TLC458754 TUR458754:TUY458754 UEN458754:UEU458754 UOJ458754:UOQ458754 UYF458754:UYM458754 VIB458754:VII458754 VRX458754:VSE458754 WBT458754:WCA458754 WLP458754:WLW458754 WVL458754:WVS458754 D524290:K524290 IZ524290:JG524290 SV524290:TC524290 ACR524290:ACY524290 AMN524290:AMU524290 AWJ524290:AWQ524290 BGF524290:BGM524290 BQB524290:BQI524290 BZX524290:CAE524290 CJT524290:CKA524290 CTP524290:CTW524290 DDL524290:DDS524290 DNH524290:DNO524290 DXD524290:DXK524290 EGZ524290:EHG524290 EQV524290:ERC524290 FAR524290:FAY524290 FKN524290:FKU524290 FUJ524290:FUQ524290 GEF524290:GEM524290 GOB524290:GOI524290 GXX524290:GYE524290 HHT524290:HIA524290 HRP524290:HRW524290 IBL524290:IBS524290 ILH524290:ILO524290 IVD524290:IVK524290 JEZ524290:JFG524290 JOV524290:JPC524290 JYR524290:JYY524290 KIN524290:KIU524290 KSJ524290:KSQ524290 LCF524290:LCM524290 LMB524290:LMI524290 LVX524290:LWE524290 MFT524290:MGA524290 MPP524290:MPW524290 MZL524290:MZS524290 NJH524290:NJO524290 NTD524290:NTK524290 OCZ524290:ODG524290 OMV524290:ONC524290 OWR524290:OWY524290 PGN524290:PGU524290 PQJ524290:PQQ524290 QAF524290:QAM524290 QKB524290:QKI524290 QTX524290:QUE524290 RDT524290:REA524290 RNP524290:RNW524290 RXL524290:RXS524290 SHH524290:SHO524290 SRD524290:SRK524290 TAZ524290:TBG524290 TKV524290:TLC524290 TUR524290:TUY524290 UEN524290:UEU524290 UOJ524290:UOQ524290 UYF524290:UYM524290 VIB524290:VII524290 VRX524290:VSE524290 WBT524290:WCA524290 WLP524290:WLW524290 WVL524290:WVS524290 D589826:K589826 IZ589826:JG589826 SV589826:TC589826 ACR589826:ACY589826 AMN589826:AMU589826 AWJ589826:AWQ589826 BGF589826:BGM589826 BQB589826:BQI589826 BZX589826:CAE589826 CJT589826:CKA589826 CTP589826:CTW589826 DDL589826:DDS589826 DNH589826:DNO589826 DXD589826:DXK589826 EGZ589826:EHG589826 EQV589826:ERC589826 FAR589826:FAY589826 FKN589826:FKU589826 FUJ589826:FUQ589826 GEF589826:GEM589826 GOB589826:GOI589826 GXX589826:GYE589826 HHT589826:HIA589826 HRP589826:HRW589826 IBL589826:IBS589826 ILH589826:ILO589826 IVD589826:IVK589826 JEZ589826:JFG589826 JOV589826:JPC589826 JYR589826:JYY589826 KIN589826:KIU589826 KSJ589826:KSQ589826 LCF589826:LCM589826 LMB589826:LMI589826 LVX589826:LWE589826 MFT589826:MGA589826 MPP589826:MPW589826 MZL589826:MZS589826 NJH589826:NJO589826 NTD589826:NTK589826 OCZ589826:ODG589826 OMV589826:ONC589826 OWR589826:OWY589826 PGN589826:PGU589826 PQJ589826:PQQ589826 QAF589826:QAM589826 QKB589826:QKI589826 QTX589826:QUE589826 RDT589826:REA589826 RNP589826:RNW589826 RXL589826:RXS589826 SHH589826:SHO589826 SRD589826:SRK589826 TAZ589826:TBG589826 TKV589826:TLC589826 TUR589826:TUY589826 UEN589826:UEU589826 UOJ589826:UOQ589826 UYF589826:UYM589826 VIB589826:VII589826 VRX589826:VSE589826 WBT589826:WCA589826 WLP589826:WLW589826 WVL589826:WVS589826 D655362:K655362 IZ655362:JG655362 SV655362:TC655362 ACR655362:ACY655362 AMN655362:AMU655362 AWJ655362:AWQ655362 BGF655362:BGM655362 BQB655362:BQI655362 BZX655362:CAE655362 CJT655362:CKA655362 CTP655362:CTW655362 DDL655362:DDS655362 DNH655362:DNO655362 DXD655362:DXK655362 EGZ655362:EHG655362 EQV655362:ERC655362 FAR655362:FAY655362 FKN655362:FKU655362 FUJ655362:FUQ655362 GEF655362:GEM655362 GOB655362:GOI655362 GXX655362:GYE655362 HHT655362:HIA655362 HRP655362:HRW655362 IBL655362:IBS655362 ILH655362:ILO655362 IVD655362:IVK655362 JEZ655362:JFG655362 JOV655362:JPC655362 JYR655362:JYY655362 KIN655362:KIU655362 KSJ655362:KSQ655362 LCF655362:LCM655362 LMB655362:LMI655362 LVX655362:LWE655362 MFT655362:MGA655362 MPP655362:MPW655362 MZL655362:MZS655362 NJH655362:NJO655362 NTD655362:NTK655362 OCZ655362:ODG655362 OMV655362:ONC655362 OWR655362:OWY655362 PGN655362:PGU655362 PQJ655362:PQQ655362 QAF655362:QAM655362 QKB655362:QKI655362 QTX655362:QUE655362 RDT655362:REA655362 RNP655362:RNW655362 RXL655362:RXS655362 SHH655362:SHO655362 SRD655362:SRK655362 TAZ655362:TBG655362 TKV655362:TLC655362 TUR655362:TUY655362 UEN655362:UEU655362 UOJ655362:UOQ655362 UYF655362:UYM655362 VIB655362:VII655362 VRX655362:VSE655362 WBT655362:WCA655362 WLP655362:WLW655362 WVL655362:WVS655362 D720898:K720898 IZ720898:JG720898 SV720898:TC720898 ACR720898:ACY720898 AMN720898:AMU720898 AWJ720898:AWQ720898 BGF720898:BGM720898 BQB720898:BQI720898 BZX720898:CAE720898 CJT720898:CKA720898 CTP720898:CTW720898 DDL720898:DDS720898 DNH720898:DNO720898 DXD720898:DXK720898 EGZ720898:EHG720898 EQV720898:ERC720898 FAR720898:FAY720898 FKN720898:FKU720898 FUJ720898:FUQ720898 GEF720898:GEM720898 GOB720898:GOI720898 GXX720898:GYE720898 HHT720898:HIA720898 HRP720898:HRW720898 IBL720898:IBS720898 ILH720898:ILO720898 IVD720898:IVK720898 JEZ720898:JFG720898 JOV720898:JPC720898 JYR720898:JYY720898 KIN720898:KIU720898 KSJ720898:KSQ720898 LCF720898:LCM720898 LMB720898:LMI720898 LVX720898:LWE720898 MFT720898:MGA720898 MPP720898:MPW720898 MZL720898:MZS720898 NJH720898:NJO720898 NTD720898:NTK720898 OCZ720898:ODG720898 OMV720898:ONC720898 OWR720898:OWY720898 PGN720898:PGU720898 PQJ720898:PQQ720898 QAF720898:QAM720898 QKB720898:QKI720898 QTX720898:QUE720898 RDT720898:REA720898 RNP720898:RNW720898 RXL720898:RXS720898 SHH720898:SHO720898 SRD720898:SRK720898 TAZ720898:TBG720898 TKV720898:TLC720898 TUR720898:TUY720898 UEN720898:UEU720898 UOJ720898:UOQ720898 UYF720898:UYM720898 VIB720898:VII720898 VRX720898:VSE720898 WBT720898:WCA720898 WLP720898:WLW720898 WVL720898:WVS720898 D786434:K786434 IZ786434:JG786434 SV786434:TC786434 ACR786434:ACY786434 AMN786434:AMU786434 AWJ786434:AWQ786434 BGF786434:BGM786434 BQB786434:BQI786434 BZX786434:CAE786434 CJT786434:CKA786434 CTP786434:CTW786434 DDL786434:DDS786434 DNH786434:DNO786434 DXD786434:DXK786434 EGZ786434:EHG786434 EQV786434:ERC786434 FAR786434:FAY786434 FKN786434:FKU786434 FUJ786434:FUQ786434 GEF786434:GEM786434 GOB786434:GOI786434 GXX786434:GYE786434 HHT786434:HIA786434 HRP786434:HRW786434 IBL786434:IBS786434 ILH786434:ILO786434 IVD786434:IVK786434 JEZ786434:JFG786434 JOV786434:JPC786434 JYR786434:JYY786434 KIN786434:KIU786434 KSJ786434:KSQ786434 LCF786434:LCM786434 LMB786434:LMI786434 LVX786434:LWE786434 MFT786434:MGA786434 MPP786434:MPW786434 MZL786434:MZS786434 NJH786434:NJO786434 NTD786434:NTK786434 OCZ786434:ODG786434 OMV786434:ONC786434 OWR786434:OWY786434 PGN786434:PGU786434 PQJ786434:PQQ786434 QAF786434:QAM786434 QKB786434:QKI786434 QTX786434:QUE786434 RDT786434:REA786434 RNP786434:RNW786434 RXL786434:RXS786434 SHH786434:SHO786434 SRD786434:SRK786434 TAZ786434:TBG786434 TKV786434:TLC786434 TUR786434:TUY786434 UEN786434:UEU786434 UOJ786434:UOQ786434 UYF786434:UYM786434 VIB786434:VII786434 VRX786434:VSE786434 WBT786434:WCA786434 WLP786434:WLW786434 WVL786434:WVS786434 D851970:K851970 IZ851970:JG851970 SV851970:TC851970 ACR851970:ACY851970 AMN851970:AMU851970 AWJ851970:AWQ851970 BGF851970:BGM851970 BQB851970:BQI851970 BZX851970:CAE851970 CJT851970:CKA851970 CTP851970:CTW851970 DDL851970:DDS851970 DNH851970:DNO851970 DXD851970:DXK851970 EGZ851970:EHG851970 EQV851970:ERC851970 FAR851970:FAY851970 FKN851970:FKU851970 FUJ851970:FUQ851970 GEF851970:GEM851970 GOB851970:GOI851970 GXX851970:GYE851970 HHT851970:HIA851970 HRP851970:HRW851970 IBL851970:IBS851970 ILH851970:ILO851970 IVD851970:IVK851970 JEZ851970:JFG851970 JOV851970:JPC851970 JYR851970:JYY851970 KIN851970:KIU851970 KSJ851970:KSQ851970 LCF851970:LCM851970 LMB851970:LMI851970 LVX851970:LWE851970 MFT851970:MGA851970 MPP851970:MPW851970 MZL851970:MZS851970 NJH851970:NJO851970 NTD851970:NTK851970 OCZ851970:ODG851970 OMV851970:ONC851970 OWR851970:OWY851970 PGN851970:PGU851970 PQJ851970:PQQ851970 QAF851970:QAM851970 QKB851970:QKI851970 QTX851970:QUE851970 RDT851970:REA851970 RNP851970:RNW851970 RXL851970:RXS851970 SHH851970:SHO851970 SRD851970:SRK851970 TAZ851970:TBG851970 TKV851970:TLC851970 TUR851970:TUY851970 UEN851970:UEU851970 UOJ851970:UOQ851970 UYF851970:UYM851970 VIB851970:VII851970 VRX851970:VSE851970 WBT851970:WCA851970 WLP851970:WLW851970 WVL851970:WVS851970 D917506:K917506 IZ917506:JG917506 SV917506:TC917506 ACR917506:ACY917506 AMN917506:AMU917506 AWJ917506:AWQ917506 BGF917506:BGM917506 BQB917506:BQI917506 BZX917506:CAE917506 CJT917506:CKA917506 CTP917506:CTW917506 DDL917506:DDS917506 DNH917506:DNO917506 DXD917506:DXK917506 EGZ917506:EHG917506 EQV917506:ERC917506 FAR917506:FAY917506 FKN917506:FKU917506 FUJ917506:FUQ917506 GEF917506:GEM917506 GOB917506:GOI917506 GXX917506:GYE917506 HHT917506:HIA917506 HRP917506:HRW917506 IBL917506:IBS917506 ILH917506:ILO917506 IVD917506:IVK917506 JEZ917506:JFG917506 JOV917506:JPC917506 JYR917506:JYY917506 KIN917506:KIU917506 KSJ917506:KSQ917506 LCF917506:LCM917506 LMB917506:LMI917506 LVX917506:LWE917506 MFT917506:MGA917506 MPP917506:MPW917506 MZL917506:MZS917506 NJH917506:NJO917506 NTD917506:NTK917506 OCZ917506:ODG917506 OMV917506:ONC917506 OWR917506:OWY917506 PGN917506:PGU917506 PQJ917506:PQQ917506 QAF917506:QAM917506 QKB917506:QKI917506 QTX917506:QUE917506 RDT917506:REA917506 RNP917506:RNW917506 RXL917506:RXS917506 SHH917506:SHO917506 SRD917506:SRK917506 TAZ917506:TBG917506 TKV917506:TLC917506 TUR917506:TUY917506 UEN917506:UEU917506 UOJ917506:UOQ917506 UYF917506:UYM917506 VIB917506:VII917506 VRX917506:VSE917506 WBT917506:WCA917506 WLP917506:WLW917506 WVL917506:WVS917506 D983042:K983042 IZ983042:JG983042 SV983042:TC983042 ACR983042:ACY983042 AMN983042:AMU983042 AWJ983042:AWQ983042 BGF983042:BGM983042 BQB983042:BQI983042 BZX983042:CAE983042 CJT983042:CKA983042 CTP983042:CTW983042 DDL983042:DDS983042 DNH983042:DNO983042 DXD983042:DXK983042 EGZ983042:EHG983042 EQV983042:ERC983042 FAR983042:FAY983042 FKN983042:FKU983042 FUJ983042:FUQ983042 GEF983042:GEM983042 GOB983042:GOI983042 GXX983042:GYE983042 HHT983042:HIA983042 HRP983042:HRW983042 IBL983042:IBS983042 ILH983042:ILO983042 IVD983042:IVK983042 JEZ983042:JFG983042 JOV983042:JPC983042 JYR983042:JYY983042 KIN983042:KIU983042 KSJ983042:KSQ983042 LCF983042:LCM983042 LMB983042:LMI983042 LVX983042:LWE983042 MFT983042:MGA983042 MPP983042:MPW983042 MZL983042:MZS983042 NJH983042:NJO983042 NTD983042:NTK983042 OCZ983042:ODG983042 OMV983042:ONC983042 OWR983042:OWY983042 PGN983042:PGU983042 PQJ983042:PQQ983042 QAF983042:QAM983042 QKB983042:QKI983042 QTX983042:QUE983042 RDT983042:REA983042 RNP983042:RNW983042 RXL983042:RXS983042 SHH983042:SHO983042 SRD983042:SRK983042 TAZ983042:TBG983042 TKV983042:TLC983042 TUR983042:TUY983042 UEN983042:UEU983042 UOJ983042:UOQ983042 UYF983042:UYM983042 VIB983042:VII983042 VRX983042:VSE983042 WBT983042:WCA983042 WLP983042:WLW983042 WVL983042:WVS983042" xr:uid="{69D32DF9-DF8E-4EA2-92A1-A5FCE4162F4C}"/>
  </dataValidations>
  <hyperlinks>
    <hyperlink ref="H44" r:id="rId1" display="http://www.dpw.co.santa-cruz.ca.us/drainage.htm" xr:uid="{B5228346-53B7-4550-926E-E6109B2B095B}"/>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45BAB-C8D0-4831-95E4-0DEE0BDF530A}">
  <dimension ref="B2:O100"/>
  <sheetViews>
    <sheetView zoomScale="90" zoomScaleNormal="90" workbookViewId="0">
      <selection activeCell="D2" sqref="D2:J2"/>
    </sheetView>
  </sheetViews>
  <sheetFormatPr defaultRowHeight="14.4" x14ac:dyDescent="0.3"/>
  <cols>
    <col min="1" max="1" width="1.6640625" customWidth="1"/>
    <col min="2" max="7" width="11.6640625" customWidth="1"/>
    <col min="8" max="8" width="1.6640625" customWidth="1"/>
    <col min="9" max="10" width="10.6640625" customWidth="1"/>
    <col min="11" max="11" width="1.6640625" customWidth="1"/>
    <col min="12" max="12" width="12.6640625" customWidth="1"/>
    <col min="13" max="13" width="6.6640625" customWidth="1"/>
    <col min="14" max="14" width="10.6640625" customWidth="1"/>
    <col min="15" max="15" width="11.6640625" customWidth="1"/>
    <col min="16" max="16" width="1.6640625" customWidth="1"/>
    <col min="257" max="257" width="1.6640625" customWidth="1"/>
    <col min="258" max="263" width="11.6640625" customWidth="1"/>
    <col min="264" max="264" width="1.6640625" customWidth="1"/>
    <col min="265" max="266" width="10.6640625" customWidth="1"/>
    <col min="267" max="267" width="1.6640625" customWidth="1"/>
    <col min="268" max="268" width="12.6640625" customWidth="1"/>
    <col min="269" max="269" width="6.6640625" customWidth="1"/>
    <col min="270" max="270" width="10.6640625" customWidth="1"/>
    <col min="271" max="271" width="11.6640625" customWidth="1"/>
    <col min="272" max="272" width="1.6640625" customWidth="1"/>
    <col min="513" max="513" width="1.6640625" customWidth="1"/>
    <col min="514" max="519" width="11.6640625" customWidth="1"/>
    <col min="520" max="520" width="1.6640625" customWidth="1"/>
    <col min="521" max="522" width="10.6640625" customWidth="1"/>
    <col min="523" max="523" width="1.6640625" customWidth="1"/>
    <col min="524" max="524" width="12.6640625" customWidth="1"/>
    <col min="525" max="525" width="6.6640625" customWidth="1"/>
    <col min="526" max="526" width="10.6640625" customWidth="1"/>
    <col min="527" max="527" width="11.6640625" customWidth="1"/>
    <col min="528" max="528" width="1.6640625" customWidth="1"/>
    <col min="769" max="769" width="1.6640625" customWidth="1"/>
    <col min="770" max="775" width="11.6640625" customWidth="1"/>
    <col min="776" max="776" width="1.6640625" customWidth="1"/>
    <col min="777" max="778" width="10.6640625" customWidth="1"/>
    <col min="779" max="779" width="1.6640625" customWidth="1"/>
    <col min="780" max="780" width="12.6640625" customWidth="1"/>
    <col min="781" max="781" width="6.6640625" customWidth="1"/>
    <col min="782" max="782" width="10.6640625" customWidth="1"/>
    <col min="783" max="783" width="11.6640625" customWidth="1"/>
    <col min="784" max="784" width="1.6640625" customWidth="1"/>
    <col min="1025" max="1025" width="1.6640625" customWidth="1"/>
    <col min="1026" max="1031" width="11.6640625" customWidth="1"/>
    <col min="1032" max="1032" width="1.6640625" customWidth="1"/>
    <col min="1033" max="1034" width="10.6640625" customWidth="1"/>
    <col min="1035" max="1035" width="1.6640625" customWidth="1"/>
    <col min="1036" max="1036" width="12.6640625" customWidth="1"/>
    <col min="1037" max="1037" width="6.6640625" customWidth="1"/>
    <col min="1038" max="1038" width="10.6640625" customWidth="1"/>
    <col min="1039" max="1039" width="11.6640625" customWidth="1"/>
    <col min="1040" max="1040" width="1.6640625" customWidth="1"/>
    <col min="1281" max="1281" width="1.6640625" customWidth="1"/>
    <col min="1282" max="1287" width="11.6640625" customWidth="1"/>
    <col min="1288" max="1288" width="1.6640625" customWidth="1"/>
    <col min="1289" max="1290" width="10.6640625" customWidth="1"/>
    <col min="1291" max="1291" width="1.6640625" customWidth="1"/>
    <col min="1292" max="1292" width="12.6640625" customWidth="1"/>
    <col min="1293" max="1293" width="6.6640625" customWidth="1"/>
    <col min="1294" max="1294" width="10.6640625" customWidth="1"/>
    <col min="1295" max="1295" width="11.6640625" customWidth="1"/>
    <col min="1296" max="1296" width="1.6640625" customWidth="1"/>
    <col min="1537" max="1537" width="1.6640625" customWidth="1"/>
    <col min="1538" max="1543" width="11.6640625" customWidth="1"/>
    <col min="1544" max="1544" width="1.6640625" customWidth="1"/>
    <col min="1545" max="1546" width="10.6640625" customWidth="1"/>
    <col min="1547" max="1547" width="1.6640625" customWidth="1"/>
    <col min="1548" max="1548" width="12.6640625" customWidth="1"/>
    <col min="1549" max="1549" width="6.6640625" customWidth="1"/>
    <col min="1550" max="1550" width="10.6640625" customWidth="1"/>
    <col min="1551" max="1551" width="11.6640625" customWidth="1"/>
    <col min="1552" max="1552" width="1.6640625" customWidth="1"/>
    <col min="1793" max="1793" width="1.6640625" customWidth="1"/>
    <col min="1794" max="1799" width="11.6640625" customWidth="1"/>
    <col min="1800" max="1800" width="1.6640625" customWidth="1"/>
    <col min="1801" max="1802" width="10.6640625" customWidth="1"/>
    <col min="1803" max="1803" width="1.6640625" customWidth="1"/>
    <col min="1804" max="1804" width="12.6640625" customWidth="1"/>
    <col min="1805" max="1805" width="6.6640625" customWidth="1"/>
    <col min="1806" max="1806" width="10.6640625" customWidth="1"/>
    <col min="1807" max="1807" width="11.6640625" customWidth="1"/>
    <col min="1808" max="1808" width="1.6640625" customWidth="1"/>
    <col min="2049" max="2049" width="1.6640625" customWidth="1"/>
    <col min="2050" max="2055" width="11.6640625" customWidth="1"/>
    <col min="2056" max="2056" width="1.6640625" customWidth="1"/>
    <col min="2057" max="2058" width="10.6640625" customWidth="1"/>
    <col min="2059" max="2059" width="1.6640625" customWidth="1"/>
    <col min="2060" max="2060" width="12.6640625" customWidth="1"/>
    <col min="2061" max="2061" width="6.6640625" customWidth="1"/>
    <col min="2062" max="2062" width="10.6640625" customWidth="1"/>
    <col min="2063" max="2063" width="11.6640625" customWidth="1"/>
    <col min="2064" max="2064" width="1.6640625" customWidth="1"/>
    <col min="2305" max="2305" width="1.6640625" customWidth="1"/>
    <col min="2306" max="2311" width="11.6640625" customWidth="1"/>
    <col min="2312" max="2312" width="1.6640625" customWidth="1"/>
    <col min="2313" max="2314" width="10.6640625" customWidth="1"/>
    <col min="2315" max="2315" width="1.6640625" customWidth="1"/>
    <col min="2316" max="2316" width="12.6640625" customWidth="1"/>
    <col min="2317" max="2317" width="6.6640625" customWidth="1"/>
    <col min="2318" max="2318" width="10.6640625" customWidth="1"/>
    <col min="2319" max="2319" width="11.6640625" customWidth="1"/>
    <col min="2320" max="2320" width="1.6640625" customWidth="1"/>
    <col min="2561" max="2561" width="1.6640625" customWidth="1"/>
    <col min="2562" max="2567" width="11.6640625" customWidth="1"/>
    <col min="2568" max="2568" width="1.6640625" customWidth="1"/>
    <col min="2569" max="2570" width="10.6640625" customWidth="1"/>
    <col min="2571" max="2571" width="1.6640625" customWidth="1"/>
    <col min="2572" max="2572" width="12.6640625" customWidth="1"/>
    <col min="2573" max="2573" width="6.6640625" customWidth="1"/>
    <col min="2574" max="2574" width="10.6640625" customWidth="1"/>
    <col min="2575" max="2575" width="11.6640625" customWidth="1"/>
    <col min="2576" max="2576" width="1.6640625" customWidth="1"/>
    <col min="2817" max="2817" width="1.6640625" customWidth="1"/>
    <col min="2818" max="2823" width="11.6640625" customWidth="1"/>
    <col min="2824" max="2824" width="1.6640625" customWidth="1"/>
    <col min="2825" max="2826" width="10.6640625" customWidth="1"/>
    <col min="2827" max="2827" width="1.6640625" customWidth="1"/>
    <col min="2828" max="2828" width="12.6640625" customWidth="1"/>
    <col min="2829" max="2829" width="6.6640625" customWidth="1"/>
    <col min="2830" max="2830" width="10.6640625" customWidth="1"/>
    <col min="2831" max="2831" width="11.6640625" customWidth="1"/>
    <col min="2832" max="2832" width="1.6640625" customWidth="1"/>
    <col min="3073" max="3073" width="1.6640625" customWidth="1"/>
    <col min="3074" max="3079" width="11.6640625" customWidth="1"/>
    <col min="3080" max="3080" width="1.6640625" customWidth="1"/>
    <col min="3081" max="3082" width="10.6640625" customWidth="1"/>
    <col min="3083" max="3083" width="1.6640625" customWidth="1"/>
    <col min="3084" max="3084" width="12.6640625" customWidth="1"/>
    <col min="3085" max="3085" width="6.6640625" customWidth="1"/>
    <col min="3086" max="3086" width="10.6640625" customWidth="1"/>
    <col min="3087" max="3087" width="11.6640625" customWidth="1"/>
    <col min="3088" max="3088" width="1.6640625" customWidth="1"/>
    <col min="3329" max="3329" width="1.6640625" customWidth="1"/>
    <col min="3330" max="3335" width="11.6640625" customWidth="1"/>
    <col min="3336" max="3336" width="1.6640625" customWidth="1"/>
    <col min="3337" max="3338" width="10.6640625" customWidth="1"/>
    <col min="3339" max="3339" width="1.6640625" customWidth="1"/>
    <col min="3340" max="3340" width="12.6640625" customWidth="1"/>
    <col min="3341" max="3341" width="6.6640625" customWidth="1"/>
    <col min="3342" max="3342" width="10.6640625" customWidth="1"/>
    <col min="3343" max="3343" width="11.6640625" customWidth="1"/>
    <col min="3344" max="3344" width="1.6640625" customWidth="1"/>
    <col min="3585" max="3585" width="1.6640625" customWidth="1"/>
    <col min="3586" max="3591" width="11.6640625" customWidth="1"/>
    <col min="3592" max="3592" width="1.6640625" customWidth="1"/>
    <col min="3593" max="3594" width="10.6640625" customWidth="1"/>
    <col min="3595" max="3595" width="1.6640625" customWidth="1"/>
    <col min="3596" max="3596" width="12.6640625" customWidth="1"/>
    <col min="3597" max="3597" width="6.6640625" customWidth="1"/>
    <col min="3598" max="3598" width="10.6640625" customWidth="1"/>
    <col min="3599" max="3599" width="11.6640625" customWidth="1"/>
    <col min="3600" max="3600" width="1.6640625" customWidth="1"/>
    <col min="3841" max="3841" width="1.6640625" customWidth="1"/>
    <col min="3842" max="3847" width="11.6640625" customWidth="1"/>
    <col min="3848" max="3848" width="1.6640625" customWidth="1"/>
    <col min="3849" max="3850" width="10.6640625" customWidth="1"/>
    <col min="3851" max="3851" width="1.6640625" customWidth="1"/>
    <col min="3852" max="3852" width="12.6640625" customWidth="1"/>
    <col min="3853" max="3853" width="6.6640625" customWidth="1"/>
    <col min="3854" max="3854" width="10.6640625" customWidth="1"/>
    <col min="3855" max="3855" width="11.6640625" customWidth="1"/>
    <col min="3856" max="3856" width="1.6640625" customWidth="1"/>
    <col min="4097" max="4097" width="1.6640625" customWidth="1"/>
    <col min="4098" max="4103" width="11.6640625" customWidth="1"/>
    <col min="4104" max="4104" width="1.6640625" customWidth="1"/>
    <col min="4105" max="4106" width="10.6640625" customWidth="1"/>
    <col min="4107" max="4107" width="1.6640625" customWidth="1"/>
    <col min="4108" max="4108" width="12.6640625" customWidth="1"/>
    <col min="4109" max="4109" width="6.6640625" customWidth="1"/>
    <col min="4110" max="4110" width="10.6640625" customWidth="1"/>
    <col min="4111" max="4111" width="11.6640625" customWidth="1"/>
    <col min="4112" max="4112" width="1.6640625" customWidth="1"/>
    <col min="4353" max="4353" width="1.6640625" customWidth="1"/>
    <col min="4354" max="4359" width="11.6640625" customWidth="1"/>
    <col min="4360" max="4360" width="1.6640625" customWidth="1"/>
    <col min="4361" max="4362" width="10.6640625" customWidth="1"/>
    <col min="4363" max="4363" width="1.6640625" customWidth="1"/>
    <col min="4364" max="4364" width="12.6640625" customWidth="1"/>
    <col min="4365" max="4365" width="6.6640625" customWidth="1"/>
    <col min="4366" max="4366" width="10.6640625" customWidth="1"/>
    <col min="4367" max="4367" width="11.6640625" customWidth="1"/>
    <col min="4368" max="4368" width="1.6640625" customWidth="1"/>
    <col min="4609" max="4609" width="1.6640625" customWidth="1"/>
    <col min="4610" max="4615" width="11.6640625" customWidth="1"/>
    <col min="4616" max="4616" width="1.6640625" customWidth="1"/>
    <col min="4617" max="4618" width="10.6640625" customWidth="1"/>
    <col min="4619" max="4619" width="1.6640625" customWidth="1"/>
    <col min="4620" max="4620" width="12.6640625" customWidth="1"/>
    <col min="4621" max="4621" width="6.6640625" customWidth="1"/>
    <col min="4622" max="4622" width="10.6640625" customWidth="1"/>
    <col min="4623" max="4623" width="11.6640625" customWidth="1"/>
    <col min="4624" max="4624" width="1.6640625" customWidth="1"/>
    <col min="4865" max="4865" width="1.6640625" customWidth="1"/>
    <col min="4866" max="4871" width="11.6640625" customWidth="1"/>
    <col min="4872" max="4872" width="1.6640625" customWidth="1"/>
    <col min="4873" max="4874" width="10.6640625" customWidth="1"/>
    <col min="4875" max="4875" width="1.6640625" customWidth="1"/>
    <col min="4876" max="4876" width="12.6640625" customWidth="1"/>
    <col min="4877" max="4877" width="6.6640625" customWidth="1"/>
    <col min="4878" max="4878" width="10.6640625" customWidth="1"/>
    <col min="4879" max="4879" width="11.6640625" customWidth="1"/>
    <col min="4880" max="4880" width="1.6640625" customWidth="1"/>
    <col min="5121" max="5121" width="1.6640625" customWidth="1"/>
    <col min="5122" max="5127" width="11.6640625" customWidth="1"/>
    <col min="5128" max="5128" width="1.6640625" customWidth="1"/>
    <col min="5129" max="5130" width="10.6640625" customWidth="1"/>
    <col min="5131" max="5131" width="1.6640625" customWidth="1"/>
    <col min="5132" max="5132" width="12.6640625" customWidth="1"/>
    <col min="5133" max="5133" width="6.6640625" customWidth="1"/>
    <col min="5134" max="5134" width="10.6640625" customWidth="1"/>
    <col min="5135" max="5135" width="11.6640625" customWidth="1"/>
    <col min="5136" max="5136" width="1.6640625" customWidth="1"/>
    <col min="5377" max="5377" width="1.6640625" customWidth="1"/>
    <col min="5378" max="5383" width="11.6640625" customWidth="1"/>
    <col min="5384" max="5384" width="1.6640625" customWidth="1"/>
    <col min="5385" max="5386" width="10.6640625" customWidth="1"/>
    <col min="5387" max="5387" width="1.6640625" customWidth="1"/>
    <col min="5388" max="5388" width="12.6640625" customWidth="1"/>
    <col min="5389" max="5389" width="6.6640625" customWidth="1"/>
    <col min="5390" max="5390" width="10.6640625" customWidth="1"/>
    <col min="5391" max="5391" width="11.6640625" customWidth="1"/>
    <col min="5392" max="5392" width="1.6640625" customWidth="1"/>
    <col min="5633" max="5633" width="1.6640625" customWidth="1"/>
    <col min="5634" max="5639" width="11.6640625" customWidth="1"/>
    <col min="5640" max="5640" width="1.6640625" customWidth="1"/>
    <col min="5641" max="5642" width="10.6640625" customWidth="1"/>
    <col min="5643" max="5643" width="1.6640625" customWidth="1"/>
    <col min="5644" max="5644" width="12.6640625" customWidth="1"/>
    <col min="5645" max="5645" width="6.6640625" customWidth="1"/>
    <col min="5646" max="5646" width="10.6640625" customWidth="1"/>
    <col min="5647" max="5647" width="11.6640625" customWidth="1"/>
    <col min="5648" max="5648" width="1.6640625" customWidth="1"/>
    <col min="5889" max="5889" width="1.6640625" customWidth="1"/>
    <col min="5890" max="5895" width="11.6640625" customWidth="1"/>
    <col min="5896" max="5896" width="1.6640625" customWidth="1"/>
    <col min="5897" max="5898" width="10.6640625" customWidth="1"/>
    <col min="5899" max="5899" width="1.6640625" customWidth="1"/>
    <col min="5900" max="5900" width="12.6640625" customWidth="1"/>
    <col min="5901" max="5901" width="6.6640625" customWidth="1"/>
    <col min="5902" max="5902" width="10.6640625" customWidth="1"/>
    <col min="5903" max="5903" width="11.6640625" customWidth="1"/>
    <col min="5904" max="5904" width="1.6640625" customWidth="1"/>
    <col min="6145" max="6145" width="1.6640625" customWidth="1"/>
    <col min="6146" max="6151" width="11.6640625" customWidth="1"/>
    <col min="6152" max="6152" width="1.6640625" customWidth="1"/>
    <col min="6153" max="6154" width="10.6640625" customWidth="1"/>
    <col min="6155" max="6155" width="1.6640625" customWidth="1"/>
    <col min="6156" max="6156" width="12.6640625" customWidth="1"/>
    <col min="6157" max="6157" width="6.6640625" customWidth="1"/>
    <col min="6158" max="6158" width="10.6640625" customWidth="1"/>
    <col min="6159" max="6159" width="11.6640625" customWidth="1"/>
    <col min="6160" max="6160" width="1.6640625" customWidth="1"/>
    <col min="6401" max="6401" width="1.6640625" customWidth="1"/>
    <col min="6402" max="6407" width="11.6640625" customWidth="1"/>
    <col min="6408" max="6408" width="1.6640625" customWidth="1"/>
    <col min="6409" max="6410" width="10.6640625" customWidth="1"/>
    <col min="6411" max="6411" width="1.6640625" customWidth="1"/>
    <col min="6412" max="6412" width="12.6640625" customWidth="1"/>
    <col min="6413" max="6413" width="6.6640625" customWidth="1"/>
    <col min="6414" max="6414" width="10.6640625" customWidth="1"/>
    <col min="6415" max="6415" width="11.6640625" customWidth="1"/>
    <col min="6416" max="6416" width="1.6640625" customWidth="1"/>
    <col min="6657" max="6657" width="1.6640625" customWidth="1"/>
    <col min="6658" max="6663" width="11.6640625" customWidth="1"/>
    <col min="6664" max="6664" width="1.6640625" customWidth="1"/>
    <col min="6665" max="6666" width="10.6640625" customWidth="1"/>
    <col min="6667" max="6667" width="1.6640625" customWidth="1"/>
    <col min="6668" max="6668" width="12.6640625" customWidth="1"/>
    <col min="6669" max="6669" width="6.6640625" customWidth="1"/>
    <col min="6670" max="6670" width="10.6640625" customWidth="1"/>
    <col min="6671" max="6671" width="11.6640625" customWidth="1"/>
    <col min="6672" max="6672" width="1.6640625" customWidth="1"/>
    <col min="6913" max="6913" width="1.6640625" customWidth="1"/>
    <col min="6914" max="6919" width="11.6640625" customWidth="1"/>
    <col min="6920" max="6920" width="1.6640625" customWidth="1"/>
    <col min="6921" max="6922" width="10.6640625" customWidth="1"/>
    <col min="6923" max="6923" width="1.6640625" customWidth="1"/>
    <col min="6924" max="6924" width="12.6640625" customWidth="1"/>
    <col min="6925" max="6925" width="6.6640625" customWidth="1"/>
    <col min="6926" max="6926" width="10.6640625" customWidth="1"/>
    <col min="6927" max="6927" width="11.6640625" customWidth="1"/>
    <col min="6928" max="6928" width="1.6640625" customWidth="1"/>
    <col min="7169" max="7169" width="1.6640625" customWidth="1"/>
    <col min="7170" max="7175" width="11.6640625" customWidth="1"/>
    <col min="7176" max="7176" width="1.6640625" customWidth="1"/>
    <col min="7177" max="7178" width="10.6640625" customWidth="1"/>
    <col min="7179" max="7179" width="1.6640625" customWidth="1"/>
    <col min="7180" max="7180" width="12.6640625" customWidth="1"/>
    <col min="7181" max="7181" width="6.6640625" customWidth="1"/>
    <col min="7182" max="7182" width="10.6640625" customWidth="1"/>
    <col min="7183" max="7183" width="11.6640625" customWidth="1"/>
    <col min="7184" max="7184" width="1.6640625" customWidth="1"/>
    <col min="7425" max="7425" width="1.6640625" customWidth="1"/>
    <col min="7426" max="7431" width="11.6640625" customWidth="1"/>
    <col min="7432" max="7432" width="1.6640625" customWidth="1"/>
    <col min="7433" max="7434" width="10.6640625" customWidth="1"/>
    <col min="7435" max="7435" width="1.6640625" customWidth="1"/>
    <col min="7436" max="7436" width="12.6640625" customWidth="1"/>
    <col min="7437" max="7437" width="6.6640625" customWidth="1"/>
    <col min="7438" max="7438" width="10.6640625" customWidth="1"/>
    <col min="7439" max="7439" width="11.6640625" customWidth="1"/>
    <col min="7440" max="7440" width="1.6640625" customWidth="1"/>
    <col min="7681" max="7681" width="1.6640625" customWidth="1"/>
    <col min="7682" max="7687" width="11.6640625" customWidth="1"/>
    <col min="7688" max="7688" width="1.6640625" customWidth="1"/>
    <col min="7689" max="7690" width="10.6640625" customWidth="1"/>
    <col min="7691" max="7691" width="1.6640625" customWidth="1"/>
    <col min="7692" max="7692" width="12.6640625" customWidth="1"/>
    <col min="7693" max="7693" width="6.6640625" customWidth="1"/>
    <col min="7694" max="7694" width="10.6640625" customWidth="1"/>
    <col min="7695" max="7695" width="11.6640625" customWidth="1"/>
    <col min="7696" max="7696" width="1.6640625" customWidth="1"/>
    <col min="7937" max="7937" width="1.6640625" customWidth="1"/>
    <col min="7938" max="7943" width="11.6640625" customWidth="1"/>
    <col min="7944" max="7944" width="1.6640625" customWidth="1"/>
    <col min="7945" max="7946" width="10.6640625" customWidth="1"/>
    <col min="7947" max="7947" width="1.6640625" customWidth="1"/>
    <col min="7948" max="7948" width="12.6640625" customWidth="1"/>
    <col min="7949" max="7949" width="6.6640625" customWidth="1"/>
    <col min="7950" max="7950" width="10.6640625" customWidth="1"/>
    <col min="7951" max="7951" width="11.6640625" customWidth="1"/>
    <col min="7952" max="7952" width="1.6640625" customWidth="1"/>
    <col min="8193" max="8193" width="1.6640625" customWidth="1"/>
    <col min="8194" max="8199" width="11.6640625" customWidth="1"/>
    <col min="8200" max="8200" width="1.6640625" customWidth="1"/>
    <col min="8201" max="8202" width="10.6640625" customWidth="1"/>
    <col min="8203" max="8203" width="1.6640625" customWidth="1"/>
    <col min="8204" max="8204" width="12.6640625" customWidth="1"/>
    <col min="8205" max="8205" width="6.6640625" customWidth="1"/>
    <col min="8206" max="8206" width="10.6640625" customWidth="1"/>
    <col min="8207" max="8207" width="11.6640625" customWidth="1"/>
    <col min="8208" max="8208" width="1.6640625" customWidth="1"/>
    <col min="8449" max="8449" width="1.6640625" customWidth="1"/>
    <col min="8450" max="8455" width="11.6640625" customWidth="1"/>
    <col min="8456" max="8456" width="1.6640625" customWidth="1"/>
    <col min="8457" max="8458" width="10.6640625" customWidth="1"/>
    <col min="8459" max="8459" width="1.6640625" customWidth="1"/>
    <col min="8460" max="8460" width="12.6640625" customWidth="1"/>
    <col min="8461" max="8461" width="6.6640625" customWidth="1"/>
    <col min="8462" max="8462" width="10.6640625" customWidth="1"/>
    <col min="8463" max="8463" width="11.6640625" customWidth="1"/>
    <col min="8464" max="8464" width="1.6640625" customWidth="1"/>
    <col min="8705" max="8705" width="1.6640625" customWidth="1"/>
    <col min="8706" max="8711" width="11.6640625" customWidth="1"/>
    <col min="8712" max="8712" width="1.6640625" customWidth="1"/>
    <col min="8713" max="8714" width="10.6640625" customWidth="1"/>
    <col min="8715" max="8715" width="1.6640625" customWidth="1"/>
    <col min="8716" max="8716" width="12.6640625" customWidth="1"/>
    <col min="8717" max="8717" width="6.6640625" customWidth="1"/>
    <col min="8718" max="8718" width="10.6640625" customWidth="1"/>
    <col min="8719" max="8719" width="11.6640625" customWidth="1"/>
    <col min="8720" max="8720" width="1.6640625" customWidth="1"/>
    <col min="8961" max="8961" width="1.6640625" customWidth="1"/>
    <col min="8962" max="8967" width="11.6640625" customWidth="1"/>
    <col min="8968" max="8968" width="1.6640625" customWidth="1"/>
    <col min="8969" max="8970" width="10.6640625" customWidth="1"/>
    <col min="8971" max="8971" width="1.6640625" customWidth="1"/>
    <col min="8972" max="8972" width="12.6640625" customWidth="1"/>
    <col min="8973" max="8973" width="6.6640625" customWidth="1"/>
    <col min="8974" max="8974" width="10.6640625" customWidth="1"/>
    <col min="8975" max="8975" width="11.6640625" customWidth="1"/>
    <col min="8976" max="8976" width="1.6640625" customWidth="1"/>
    <col min="9217" max="9217" width="1.6640625" customWidth="1"/>
    <col min="9218" max="9223" width="11.6640625" customWidth="1"/>
    <col min="9224" max="9224" width="1.6640625" customWidth="1"/>
    <col min="9225" max="9226" width="10.6640625" customWidth="1"/>
    <col min="9227" max="9227" width="1.6640625" customWidth="1"/>
    <col min="9228" max="9228" width="12.6640625" customWidth="1"/>
    <col min="9229" max="9229" width="6.6640625" customWidth="1"/>
    <col min="9230" max="9230" width="10.6640625" customWidth="1"/>
    <col min="9231" max="9231" width="11.6640625" customWidth="1"/>
    <col min="9232" max="9232" width="1.6640625" customWidth="1"/>
    <col min="9473" max="9473" width="1.6640625" customWidth="1"/>
    <col min="9474" max="9479" width="11.6640625" customWidth="1"/>
    <col min="9480" max="9480" width="1.6640625" customWidth="1"/>
    <col min="9481" max="9482" width="10.6640625" customWidth="1"/>
    <col min="9483" max="9483" width="1.6640625" customWidth="1"/>
    <col min="9484" max="9484" width="12.6640625" customWidth="1"/>
    <col min="9485" max="9485" width="6.6640625" customWidth="1"/>
    <col min="9486" max="9486" width="10.6640625" customWidth="1"/>
    <col min="9487" max="9487" width="11.6640625" customWidth="1"/>
    <col min="9488" max="9488" width="1.6640625" customWidth="1"/>
    <col min="9729" max="9729" width="1.6640625" customWidth="1"/>
    <col min="9730" max="9735" width="11.6640625" customWidth="1"/>
    <col min="9736" max="9736" width="1.6640625" customWidth="1"/>
    <col min="9737" max="9738" width="10.6640625" customWidth="1"/>
    <col min="9739" max="9739" width="1.6640625" customWidth="1"/>
    <col min="9740" max="9740" width="12.6640625" customWidth="1"/>
    <col min="9741" max="9741" width="6.6640625" customWidth="1"/>
    <col min="9742" max="9742" width="10.6640625" customWidth="1"/>
    <col min="9743" max="9743" width="11.6640625" customWidth="1"/>
    <col min="9744" max="9744" width="1.6640625" customWidth="1"/>
    <col min="9985" max="9985" width="1.6640625" customWidth="1"/>
    <col min="9986" max="9991" width="11.6640625" customWidth="1"/>
    <col min="9992" max="9992" width="1.6640625" customWidth="1"/>
    <col min="9993" max="9994" width="10.6640625" customWidth="1"/>
    <col min="9995" max="9995" width="1.6640625" customWidth="1"/>
    <col min="9996" max="9996" width="12.6640625" customWidth="1"/>
    <col min="9997" max="9997" width="6.6640625" customWidth="1"/>
    <col min="9998" max="9998" width="10.6640625" customWidth="1"/>
    <col min="9999" max="9999" width="11.6640625" customWidth="1"/>
    <col min="10000" max="10000" width="1.6640625" customWidth="1"/>
    <col min="10241" max="10241" width="1.6640625" customWidth="1"/>
    <col min="10242" max="10247" width="11.6640625" customWidth="1"/>
    <col min="10248" max="10248" width="1.6640625" customWidth="1"/>
    <col min="10249" max="10250" width="10.6640625" customWidth="1"/>
    <col min="10251" max="10251" width="1.6640625" customWidth="1"/>
    <col min="10252" max="10252" width="12.6640625" customWidth="1"/>
    <col min="10253" max="10253" width="6.6640625" customWidth="1"/>
    <col min="10254" max="10254" width="10.6640625" customWidth="1"/>
    <col min="10255" max="10255" width="11.6640625" customWidth="1"/>
    <col min="10256" max="10256" width="1.6640625" customWidth="1"/>
    <col min="10497" max="10497" width="1.6640625" customWidth="1"/>
    <col min="10498" max="10503" width="11.6640625" customWidth="1"/>
    <col min="10504" max="10504" width="1.6640625" customWidth="1"/>
    <col min="10505" max="10506" width="10.6640625" customWidth="1"/>
    <col min="10507" max="10507" width="1.6640625" customWidth="1"/>
    <col min="10508" max="10508" width="12.6640625" customWidth="1"/>
    <col min="10509" max="10509" width="6.6640625" customWidth="1"/>
    <col min="10510" max="10510" width="10.6640625" customWidth="1"/>
    <col min="10511" max="10511" width="11.6640625" customWidth="1"/>
    <col min="10512" max="10512" width="1.6640625" customWidth="1"/>
    <col min="10753" max="10753" width="1.6640625" customWidth="1"/>
    <col min="10754" max="10759" width="11.6640625" customWidth="1"/>
    <col min="10760" max="10760" width="1.6640625" customWidth="1"/>
    <col min="10761" max="10762" width="10.6640625" customWidth="1"/>
    <col min="10763" max="10763" width="1.6640625" customWidth="1"/>
    <col min="10764" max="10764" width="12.6640625" customWidth="1"/>
    <col min="10765" max="10765" width="6.6640625" customWidth="1"/>
    <col min="10766" max="10766" width="10.6640625" customWidth="1"/>
    <col min="10767" max="10767" width="11.6640625" customWidth="1"/>
    <col min="10768" max="10768" width="1.6640625" customWidth="1"/>
    <col min="11009" max="11009" width="1.6640625" customWidth="1"/>
    <col min="11010" max="11015" width="11.6640625" customWidth="1"/>
    <col min="11016" max="11016" width="1.6640625" customWidth="1"/>
    <col min="11017" max="11018" width="10.6640625" customWidth="1"/>
    <col min="11019" max="11019" width="1.6640625" customWidth="1"/>
    <col min="11020" max="11020" width="12.6640625" customWidth="1"/>
    <col min="11021" max="11021" width="6.6640625" customWidth="1"/>
    <col min="11022" max="11022" width="10.6640625" customWidth="1"/>
    <col min="11023" max="11023" width="11.6640625" customWidth="1"/>
    <col min="11024" max="11024" width="1.6640625" customWidth="1"/>
    <col min="11265" max="11265" width="1.6640625" customWidth="1"/>
    <col min="11266" max="11271" width="11.6640625" customWidth="1"/>
    <col min="11272" max="11272" width="1.6640625" customWidth="1"/>
    <col min="11273" max="11274" width="10.6640625" customWidth="1"/>
    <col min="11275" max="11275" width="1.6640625" customWidth="1"/>
    <col min="11276" max="11276" width="12.6640625" customWidth="1"/>
    <col min="11277" max="11277" width="6.6640625" customWidth="1"/>
    <col min="11278" max="11278" width="10.6640625" customWidth="1"/>
    <col min="11279" max="11279" width="11.6640625" customWidth="1"/>
    <col min="11280" max="11280" width="1.6640625" customWidth="1"/>
    <col min="11521" max="11521" width="1.6640625" customWidth="1"/>
    <col min="11522" max="11527" width="11.6640625" customWidth="1"/>
    <col min="11528" max="11528" width="1.6640625" customWidth="1"/>
    <col min="11529" max="11530" width="10.6640625" customWidth="1"/>
    <col min="11531" max="11531" width="1.6640625" customWidth="1"/>
    <col min="11532" max="11532" width="12.6640625" customWidth="1"/>
    <col min="11533" max="11533" width="6.6640625" customWidth="1"/>
    <col min="11534" max="11534" width="10.6640625" customWidth="1"/>
    <col min="11535" max="11535" width="11.6640625" customWidth="1"/>
    <col min="11536" max="11536" width="1.6640625" customWidth="1"/>
    <col min="11777" max="11777" width="1.6640625" customWidth="1"/>
    <col min="11778" max="11783" width="11.6640625" customWidth="1"/>
    <col min="11784" max="11784" width="1.6640625" customWidth="1"/>
    <col min="11785" max="11786" width="10.6640625" customWidth="1"/>
    <col min="11787" max="11787" width="1.6640625" customWidth="1"/>
    <col min="11788" max="11788" width="12.6640625" customWidth="1"/>
    <col min="11789" max="11789" width="6.6640625" customWidth="1"/>
    <col min="11790" max="11790" width="10.6640625" customWidth="1"/>
    <col min="11791" max="11791" width="11.6640625" customWidth="1"/>
    <col min="11792" max="11792" width="1.6640625" customWidth="1"/>
    <col min="12033" max="12033" width="1.6640625" customWidth="1"/>
    <col min="12034" max="12039" width="11.6640625" customWidth="1"/>
    <col min="12040" max="12040" width="1.6640625" customWidth="1"/>
    <col min="12041" max="12042" width="10.6640625" customWidth="1"/>
    <col min="12043" max="12043" width="1.6640625" customWidth="1"/>
    <col min="12044" max="12044" width="12.6640625" customWidth="1"/>
    <col min="12045" max="12045" width="6.6640625" customWidth="1"/>
    <col min="12046" max="12046" width="10.6640625" customWidth="1"/>
    <col min="12047" max="12047" width="11.6640625" customWidth="1"/>
    <col min="12048" max="12048" width="1.6640625" customWidth="1"/>
    <col min="12289" max="12289" width="1.6640625" customWidth="1"/>
    <col min="12290" max="12295" width="11.6640625" customWidth="1"/>
    <col min="12296" max="12296" width="1.6640625" customWidth="1"/>
    <col min="12297" max="12298" width="10.6640625" customWidth="1"/>
    <col min="12299" max="12299" width="1.6640625" customWidth="1"/>
    <col min="12300" max="12300" width="12.6640625" customWidth="1"/>
    <col min="12301" max="12301" width="6.6640625" customWidth="1"/>
    <col min="12302" max="12302" width="10.6640625" customWidth="1"/>
    <col min="12303" max="12303" width="11.6640625" customWidth="1"/>
    <col min="12304" max="12304" width="1.6640625" customWidth="1"/>
    <col min="12545" max="12545" width="1.6640625" customWidth="1"/>
    <col min="12546" max="12551" width="11.6640625" customWidth="1"/>
    <col min="12552" max="12552" width="1.6640625" customWidth="1"/>
    <col min="12553" max="12554" width="10.6640625" customWidth="1"/>
    <col min="12555" max="12555" width="1.6640625" customWidth="1"/>
    <col min="12556" max="12556" width="12.6640625" customWidth="1"/>
    <col min="12557" max="12557" width="6.6640625" customWidth="1"/>
    <col min="12558" max="12558" width="10.6640625" customWidth="1"/>
    <col min="12559" max="12559" width="11.6640625" customWidth="1"/>
    <col min="12560" max="12560" width="1.6640625" customWidth="1"/>
    <col min="12801" max="12801" width="1.6640625" customWidth="1"/>
    <col min="12802" max="12807" width="11.6640625" customWidth="1"/>
    <col min="12808" max="12808" width="1.6640625" customWidth="1"/>
    <col min="12809" max="12810" width="10.6640625" customWidth="1"/>
    <col min="12811" max="12811" width="1.6640625" customWidth="1"/>
    <col min="12812" max="12812" width="12.6640625" customWidth="1"/>
    <col min="12813" max="12813" width="6.6640625" customWidth="1"/>
    <col min="12814" max="12814" width="10.6640625" customWidth="1"/>
    <col min="12815" max="12815" width="11.6640625" customWidth="1"/>
    <col min="12816" max="12816" width="1.6640625" customWidth="1"/>
    <col min="13057" max="13057" width="1.6640625" customWidth="1"/>
    <col min="13058" max="13063" width="11.6640625" customWidth="1"/>
    <col min="13064" max="13064" width="1.6640625" customWidth="1"/>
    <col min="13065" max="13066" width="10.6640625" customWidth="1"/>
    <col min="13067" max="13067" width="1.6640625" customWidth="1"/>
    <col min="13068" max="13068" width="12.6640625" customWidth="1"/>
    <col min="13069" max="13069" width="6.6640625" customWidth="1"/>
    <col min="13070" max="13070" width="10.6640625" customWidth="1"/>
    <col min="13071" max="13071" width="11.6640625" customWidth="1"/>
    <col min="13072" max="13072" width="1.6640625" customWidth="1"/>
    <col min="13313" max="13313" width="1.6640625" customWidth="1"/>
    <col min="13314" max="13319" width="11.6640625" customWidth="1"/>
    <col min="13320" max="13320" width="1.6640625" customWidth="1"/>
    <col min="13321" max="13322" width="10.6640625" customWidth="1"/>
    <col min="13323" max="13323" width="1.6640625" customWidth="1"/>
    <col min="13324" max="13324" width="12.6640625" customWidth="1"/>
    <col min="13325" max="13325" width="6.6640625" customWidth="1"/>
    <col min="13326" max="13326" width="10.6640625" customWidth="1"/>
    <col min="13327" max="13327" width="11.6640625" customWidth="1"/>
    <col min="13328" max="13328" width="1.6640625" customWidth="1"/>
    <col min="13569" max="13569" width="1.6640625" customWidth="1"/>
    <col min="13570" max="13575" width="11.6640625" customWidth="1"/>
    <col min="13576" max="13576" width="1.6640625" customWidth="1"/>
    <col min="13577" max="13578" width="10.6640625" customWidth="1"/>
    <col min="13579" max="13579" width="1.6640625" customWidth="1"/>
    <col min="13580" max="13580" width="12.6640625" customWidth="1"/>
    <col min="13581" max="13581" width="6.6640625" customWidth="1"/>
    <col min="13582" max="13582" width="10.6640625" customWidth="1"/>
    <col min="13583" max="13583" width="11.6640625" customWidth="1"/>
    <col min="13584" max="13584" width="1.6640625" customWidth="1"/>
    <col min="13825" max="13825" width="1.6640625" customWidth="1"/>
    <col min="13826" max="13831" width="11.6640625" customWidth="1"/>
    <col min="13832" max="13832" width="1.6640625" customWidth="1"/>
    <col min="13833" max="13834" width="10.6640625" customWidth="1"/>
    <col min="13835" max="13835" width="1.6640625" customWidth="1"/>
    <col min="13836" max="13836" width="12.6640625" customWidth="1"/>
    <col min="13837" max="13837" width="6.6640625" customWidth="1"/>
    <col min="13838" max="13838" width="10.6640625" customWidth="1"/>
    <col min="13839" max="13839" width="11.6640625" customWidth="1"/>
    <col min="13840" max="13840" width="1.6640625" customWidth="1"/>
    <col min="14081" max="14081" width="1.6640625" customWidth="1"/>
    <col min="14082" max="14087" width="11.6640625" customWidth="1"/>
    <col min="14088" max="14088" width="1.6640625" customWidth="1"/>
    <col min="14089" max="14090" width="10.6640625" customWidth="1"/>
    <col min="14091" max="14091" width="1.6640625" customWidth="1"/>
    <col min="14092" max="14092" width="12.6640625" customWidth="1"/>
    <col min="14093" max="14093" width="6.6640625" customWidth="1"/>
    <col min="14094" max="14094" width="10.6640625" customWidth="1"/>
    <col min="14095" max="14095" width="11.6640625" customWidth="1"/>
    <col min="14096" max="14096" width="1.6640625" customWidth="1"/>
    <col min="14337" max="14337" width="1.6640625" customWidth="1"/>
    <col min="14338" max="14343" width="11.6640625" customWidth="1"/>
    <col min="14344" max="14344" width="1.6640625" customWidth="1"/>
    <col min="14345" max="14346" width="10.6640625" customWidth="1"/>
    <col min="14347" max="14347" width="1.6640625" customWidth="1"/>
    <col min="14348" max="14348" width="12.6640625" customWidth="1"/>
    <col min="14349" max="14349" width="6.6640625" customWidth="1"/>
    <col min="14350" max="14350" width="10.6640625" customWidth="1"/>
    <col min="14351" max="14351" width="11.6640625" customWidth="1"/>
    <col min="14352" max="14352" width="1.6640625" customWidth="1"/>
    <col min="14593" max="14593" width="1.6640625" customWidth="1"/>
    <col min="14594" max="14599" width="11.6640625" customWidth="1"/>
    <col min="14600" max="14600" width="1.6640625" customWidth="1"/>
    <col min="14601" max="14602" width="10.6640625" customWidth="1"/>
    <col min="14603" max="14603" width="1.6640625" customWidth="1"/>
    <col min="14604" max="14604" width="12.6640625" customWidth="1"/>
    <col min="14605" max="14605" width="6.6640625" customWidth="1"/>
    <col min="14606" max="14606" width="10.6640625" customWidth="1"/>
    <col min="14607" max="14607" width="11.6640625" customWidth="1"/>
    <col min="14608" max="14608" width="1.6640625" customWidth="1"/>
    <col min="14849" max="14849" width="1.6640625" customWidth="1"/>
    <col min="14850" max="14855" width="11.6640625" customWidth="1"/>
    <col min="14856" max="14856" width="1.6640625" customWidth="1"/>
    <col min="14857" max="14858" width="10.6640625" customWidth="1"/>
    <col min="14859" max="14859" width="1.6640625" customWidth="1"/>
    <col min="14860" max="14860" width="12.6640625" customWidth="1"/>
    <col min="14861" max="14861" width="6.6640625" customWidth="1"/>
    <col min="14862" max="14862" width="10.6640625" customWidth="1"/>
    <col min="14863" max="14863" width="11.6640625" customWidth="1"/>
    <col min="14864" max="14864" width="1.6640625" customWidth="1"/>
    <col min="15105" max="15105" width="1.6640625" customWidth="1"/>
    <col min="15106" max="15111" width="11.6640625" customWidth="1"/>
    <col min="15112" max="15112" width="1.6640625" customWidth="1"/>
    <col min="15113" max="15114" width="10.6640625" customWidth="1"/>
    <col min="15115" max="15115" width="1.6640625" customWidth="1"/>
    <col min="15116" max="15116" width="12.6640625" customWidth="1"/>
    <col min="15117" max="15117" width="6.6640625" customWidth="1"/>
    <col min="15118" max="15118" width="10.6640625" customWidth="1"/>
    <col min="15119" max="15119" width="11.6640625" customWidth="1"/>
    <col min="15120" max="15120" width="1.6640625" customWidth="1"/>
    <col min="15361" max="15361" width="1.6640625" customWidth="1"/>
    <col min="15362" max="15367" width="11.6640625" customWidth="1"/>
    <col min="15368" max="15368" width="1.6640625" customWidth="1"/>
    <col min="15369" max="15370" width="10.6640625" customWidth="1"/>
    <col min="15371" max="15371" width="1.6640625" customWidth="1"/>
    <col min="15372" max="15372" width="12.6640625" customWidth="1"/>
    <col min="15373" max="15373" width="6.6640625" customWidth="1"/>
    <col min="15374" max="15374" width="10.6640625" customWidth="1"/>
    <col min="15375" max="15375" width="11.6640625" customWidth="1"/>
    <col min="15376" max="15376" width="1.6640625" customWidth="1"/>
    <col min="15617" max="15617" width="1.6640625" customWidth="1"/>
    <col min="15618" max="15623" width="11.6640625" customWidth="1"/>
    <col min="15624" max="15624" width="1.6640625" customWidth="1"/>
    <col min="15625" max="15626" width="10.6640625" customWidth="1"/>
    <col min="15627" max="15627" width="1.6640625" customWidth="1"/>
    <col min="15628" max="15628" width="12.6640625" customWidth="1"/>
    <col min="15629" max="15629" width="6.6640625" customWidth="1"/>
    <col min="15630" max="15630" width="10.6640625" customWidth="1"/>
    <col min="15631" max="15631" width="11.6640625" customWidth="1"/>
    <col min="15632" max="15632" width="1.6640625" customWidth="1"/>
    <col min="15873" max="15873" width="1.6640625" customWidth="1"/>
    <col min="15874" max="15879" width="11.6640625" customWidth="1"/>
    <col min="15880" max="15880" width="1.6640625" customWidth="1"/>
    <col min="15881" max="15882" width="10.6640625" customWidth="1"/>
    <col min="15883" max="15883" width="1.6640625" customWidth="1"/>
    <col min="15884" max="15884" width="12.6640625" customWidth="1"/>
    <col min="15885" max="15885" width="6.6640625" customWidth="1"/>
    <col min="15886" max="15886" width="10.6640625" customWidth="1"/>
    <col min="15887" max="15887" width="11.6640625" customWidth="1"/>
    <col min="15888" max="15888" width="1.6640625" customWidth="1"/>
    <col min="16129" max="16129" width="1.6640625" customWidth="1"/>
    <col min="16130" max="16135" width="11.6640625" customWidth="1"/>
    <col min="16136" max="16136" width="1.6640625" customWidth="1"/>
    <col min="16137" max="16138" width="10.6640625" customWidth="1"/>
    <col min="16139" max="16139" width="1.6640625" customWidth="1"/>
    <col min="16140" max="16140" width="12.6640625" customWidth="1"/>
    <col min="16141" max="16141" width="6.6640625" customWidth="1"/>
    <col min="16142" max="16142" width="10.6640625" customWidth="1"/>
    <col min="16143" max="16143" width="11.6640625" customWidth="1"/>
    <col min="16144" max="16144" width="1.6640625" customWidth="1"/>
  </cols>
  <sheetData>
    <row r="2" spans="2:15" ht="21" customHeight="1" thickBot="1" x14ac:dyDescent="0.35">
      <c r="C2" s="1" t="s">
        <v>0</v>
      </c>
      <c r="D2" s="89" t="s">
        <v>1</v>
      </c>
      <c r="E2" s="90"/>
      <c r="F2" s="90"/>
      <c r="G2" s="90"/>
      <c r="H2" s="90"/>
      <c r="I2" s="90"/>
      <c r="J2" s="90"/>
      <c r="L2" s="1" t="s">
        <v>2</v>
      </c>
      <c r="M2" s="2" t="s">
        <v>3</v>
      </c>
      <c r="N2" s="1" t="s">
        <v>4</v>
      </c>
      <c r="O2" s="2" t="s">
        <v>5</v>
      </c>
    </row>
    <row r="3" spans="2:15" ht="9" customHeight="1" thickBot="1" x14ac:dyDescent="0.35"/>
    <row r="4" spans="2:15" ht="18" customHeight="1" thickBot="1" x14ac:dyDescent="0.35">
      <c r="B4" s="3" t="s">
        <v>6</v>
      </c>
      <c r="C4" s="4"/>
      <c r="D4" s="5"/>
      <c r="E4" s="4"/>
      <c r="F4" s="4"/>
      <c r="G4" s="6"/>
    </row>
    <row r="5" spans="2:15" ht="7.5" customHeight="1" thickBot="1" x14ac:dyDescent="0.35"/>
    <row r="6" spans="2:15" ht="15" customHeight="1" thickBot="1" x14ac:dyDescent="0.35">
      <c r="B6" s="7" t="s">
        <v>7</v>
      </c>
      <c r="C6" s="8" t="s">
        <v>8</v>
      </c>
      <c r="D6" s="9"/>
      <c r="E6" s="10"/>
      <c r="F6" s="10"/>
      <c r="G6" s="11" t="s">
        <v>73</v>
      </c>
    </row>
    <row r="7" spans="2:15" ht="7.5" customHeight="1" thickBot="1" x14ac:dyDescent="0.35"/>
    <row r="8" spans="2:15" ht="15" customHeight="1" x14ac:dyDescent="0.3">
      <c r="B8" s="12"/>
      <c r="C8" s="13" t="s">
        <v>9</v>
      </c>
      <c r="D8" s="14">
        <v>1.6</v>
      </c>
      <c r="E8" s="15" t="s">
        <v>10</v>
      </c>
      <c r="F8" s="16"/>
      <c r="G8" s="17"/>
    </row>
    <row r="9" spans="2:15" ht="15" customHeight="1" x14ac:dyDescent="0.3">
      <c r="B9" s="18"/>
      <c r="C9" s="19" t="s">
        <v>11</v>
      </c>
      <c r="D9" s="20">
        <v>0.25</v>
      </c>
      <c r="E9" s="21"/>
      <c r="F9" t="s">
        <v>12</v>
      </c>
      <c r="G9" s="22"/>
    </row>
    <row r="10" spans="2:15" ht="15" customHeight="1" x14ac:dyDescent="0.3">
      <c r="B10" s="18"/>
      <c r="C10" s="19" t="s">
        <v>13</v>
      </c>
      <c r="D10" s="20">
        <v>0.9</v>
      </c>
      <c r="E10" s="21"/>
      <c r="F10" t="s">
        <v>12</v>
      </c>
      <c r="G10" s="22"/>
    </row>
    <row r="11" spans="2:15" ht="15" customHeight="1" thickBot="1" x14ac:dyDescent="0.35">
      <c r="B11" s="23"/>
      <c r="C11" s="24" t="s">
        <v>14</v>
      </c>
      <c r="D11" s="25">
        <v>5000</v>
      </c>
      <c r="E11" s="26" t="s">
        <v>15</v>
      </c>
      <c r="F11" s="27" t="s">
        <v>16</v>
      </c>
      <c r="G11" s="28"/>
    </row>
    <row r="12" spans="2:15" ht="7.5" customHeight="1" thickBot="1" x14ac:dyDescent="0.35"/>
    <row r="13" spans="2:15" ht="15" customHeight="1" thickBot="1" x14ac:dyDescent="0.35">
      <c r="B13" s="29" t="s">
        <v>17</v>
      </c>
      <c r="C13" s="4"/>
      <c r="D13" s="4"/>
      <c r="E13" s="4"/>
      <c r="F13" s="30"/>
      <c r="G13" s="31"/>
    </row>
    <row r="14" spans="2:15" ht="15" customHeight="1" thickBot="1" x14ac:dyDescent="0.35">
      <c r="B14" s="32">
        <f>MAX(G26:G42)</f>
        <v>508.61624420745642</v>
      </c>
      <c r="C14" t="s">
        <v>18</v>
      </c>
      <c r="F14" s="33"/>
      <c r="G14" s="34"/>
      <c r="N14" s="35"/>
    </row>
    <row r="15" spans="2:15" ht="15" customHeight="1" thickBot="1" x14ac:dyDescent="0.35">
      <c r="B15" s="36">
        <v>100</v>
      </c>
      <c r="C15" s="37" t="s">
        <v>19</v>
      </c>
      <c r="G15" s="38"/>
    </row>
    <row r="16" spans="2:15" ht="15" customHeight="1" x14ac:dyDescent="0.3">
      <c r="B16" s="39">
        <f>MAX(G26:G42)/(B15/100)</f>
        <v>508.61624420745642</v>
      </c>
      <c r="C16" t="s">
        <v>20</v>
      </c>
      <c r="D16" s="40"/>
      <c r="G16" s="38"/>
    </row>
    <row r="17" spans="2:15" ht="15" customHeight="1" thickBot="1" x14ac:dyDescent="0.35">
      <c r="B17" s="41" t="s">
        <v>21</v>
      </c>
      <c r="C17" s="42" t="s">
        <v>22</v>
      </c>
      <c r="D17" s="42" t="s">
        <v>23</v>
      </c>
      <c r="E17" s="43" t="s">
        <v>24</v>
      </c>
      <c r="F17" t="s">
        <v>25</v>
      </c>
      <c r="G17" s="38"/>
    </row>
    <row r="18" spans="2:15" ht="15" customHeight="1" thickBot="1" x14ac:dyDescent="0.35">
      <c r="B18" s="44" t="s">
        <v>26</v>
      </c>
      <c r="C18" s="45">
        <v>25</v>
      </c>
      <c r="D18" s="46">
        <v>2</v>
      </c>
      <c r="E18" s="47">
        <v>2</v>
      </c>
      <c r="F18" t="s">
        <v>27</v>
      </c>
      <c r="G18" s="38"/>
    </row>
    <row r="19" spans="2:15" ht="15" customHeight="1" thickBot="1" x14ac:dyDescent="0.35">
      <c r="B19" s="48" t="s">
        <v>28</v>
      </c>
      <c r="C19" s="49">
        <f>C18*(B16/(C18*D18*E18))^(1/3)</f>
        <v>42.993560989585674</v>
      </c>
      <c r="D19" s="49">
        <f>D18*(B16/(C18*D18*E18))^(1/3)</f>
        <v>3.4394848791668537</v>
      </c>
      <c r="E19" s="49">
        <f>E18*(B16/(C18*D18*E18))^(1/3)</f>
        <v>3.4394848791668537</v>
      </c>
      <c r="F19" s="26"/>
      <c r="G19" s="50"/>
    </row>
    <row r="20" spans="2:15" ht="7.5" customHeight="1" thickBot="1" x14ac:dyDescent="0.35"/>
    <row r="21" spans="2:15" ht="15" customHeight="1" thickBot="1" x14ac:dyDescent="0.35">
      <c r="B21" s="29"/>
      <c r="C21" s="51" t="s">
        <v>29</v>
      </c>
      <c r="D21" s="4"/>
      <c r="E21" s="52"/>
      <c r="F21" s="29" t="s">
        <v>30</v>
      </c>
      <c r="G21" s="52"/>
    </row>
    <row r="22" spans="2:15" ht="15" customHeight="1" x14ac:dyDescent="0.3">
      <c r="B22" s="18"/>
      <c r="D22" s="53" t="s">
        <v>70</v>
      </c>
      <c r="E22" s="38"/>
      <c r="F22" s="54" t="s">
        <v>32</v>
      </c>
      <c r="G22" s="55" t="s">
        <v>33</v>
      </c>
    </row>
    <row r="23" spans="2:15" ht="15" customHeight="1" x14ac:dyDescent="0.3">
      <c r="B23" s="54" t="s">
        <v>34</v>
      </c>
      <c r="C23" s="56" t="s">
        <v>35</v>
      </c>
      <c r="D23" s="56" t="s">
        <v>36</v>
      </c>
      <c r="E23" s="56" t="s">
        <v>35</v>
      </c>
      <c r="F23" s="54" t="s">
        <v>37</v>
      </c>
      <c r="G23" s="55" t="s">
        <v>38</v>
      </c>
    </row>
    <row r="24" spans="2:15" ht="15" customHeight="1" thickBot="1" x14ac:dyDescent="0.35">
      <c r="B24" s="54" t="s">
        <v>39</v>
      </c>
      <c r="C24" s="56" t="s">
        <v>40</v>
      </c>
      <c r="D24" s="56" t="s">
        <v>41</v>
      </c>
      <c r="E24" s="55" t="s">
        <v>42</v>
      </c>
      <c r="F24" s="54" t="s">
        <v>38</v>
      </c>
      <c r="G24" s="55" t="s">
        <v>43</v>
      </c>
      <c r="I24" s="19"/>
      <c r="J24" s="57" t="s">
        <v>44</v>
      </c>
    </row>
    <row r="25" spans="2:15" ht="15" customHeight="1" thickBot="1" x14ac:dyDescent="0.35">
      <c r="B25" s="54" t="s">
        <v>45</v>
      </c>
      <c r="C25" s="56" t="s">
        <v>46</v>
      </c>
      <c r="D25" s="56" t="s">
        <v>47</v>
      </c>
      <c r="E25" s="55" t="s">
        <v>47</v>
      </c>
      <c r="F25" s="58" t="s">
        <v>47</v>
      </c>
      <c r="G25" s="59" t="s">
        <v>48</v>
      </c>
      <c r="I25" s="60" t="s">
        <v>49</v>
      </c>
      <c r="J25" s="4"/>
      <c r="K25" s="4"/>
      <c r="L25" s="4"/>
      <c r="M25" s="4"/>
      <c r="N25" s="4"/>
      <c r="O25" s="52"/>
    </row>
    <row r="26" spans="2:15" ht="15" customHeight="1" x14ac:dyDescent="0.3">
      <c r="B26" s="61">
        <v>1440</v>
      </c>
      <c r="C26" s="62">
        <f t="shared" ref="C26:C39" si="0">((4.29112)*(1.1952)^$D$8)/(B26^((0.60924)*(0.78522)^$D$8))*1.2</f>
        <v>0.33788921216253237</v>
      </c>
      <c r="D26" s="63">
        <f t="shared" ref="D26:D39" si="1">$D$9*$C26*$D$11/(43200*1.2)</f>
        <v>8.1474057716660001E-3</v>
      </c>
      <c r="E26" s="64">
        <f>($D$10*$C26*$D$11/43200)*1.1</f>
        <v>3.8716472226956844E-2</v>
      </c>
      <c r="F26" s="65">
        <f t="shared" ref="F26:F42" si="2">E26-$D$40</f>
        <v>-1.5141888274776763E-2</v>
      </c>
      <c r="G26" s="66">
        <f t="shared" ref="G26:G42" si="3">(F26*$B26*60)*1.25</f>
        <v>-1635.3239336758904</v>
      </c>
      <c r="I26" s="67" t="s">
        <v>50</v>
      </c>
    </row>
    <row r="27" spans="2:15" ht="15" customHeight="1" x14ac:dyDescent="0.3">
      <c r="B27" s="54">
        <v>1200</v>
      </c>
      <c r="C27" s="68">
        <f t="shared" si="0"/>
        <v>0.36436640302542816</v>
      </c>
      <c r="D27" s="69">
        <f t="shared" si="1"/>
        <v>8.7858411223338193E-3</v>
      </c>
      <c r="E27" s="70">
        <f>($D$10*$C27*$D$11/43200)*1.1</f>
        <v>4.1750317013330318E-2</v>
      </c>
      <c r="F27" s="71">
        <f t="shared" si="2"/>
        <v>-1.2108043488403289E-2</v>
      </c>
      <c r="G27" s="72">
        <f t="shared" si="3"/>
        <v>-1089.723913956296</v>
      </c>
      <c r="I27" s="67" t="s">
        <v>51</v>
      </c>
    </row>
    <row r="28" spans="2:15" ht="15" customHeight="1" x14ac:dyDescent="0.3">
      <c r="B28" s="54">
        <v>960</v>
      </c>
      <c r="C28" s="68">
        <f t="shared" si="0"/>
        <v>0.39961172231936765</v>
      </c>
      <c r="D28" s="69">
        <f t="shared" si="1"/>
        <v>9.6356993229014202E-3</v>
      </c>
      <c r="E28" s="70">
        <f t="shared" ref="E28:E42" si="4">($D$10*$C28*$D$11/43200)*1.1</f>
        <v>4.5788843182427548E-2</v>
      </c>
      <c r="F28" s="71">
        <f t="shared" si="2"/>
        <v>-8.069517319306059E-3</v>
      </c>
      <c r="G28" s="72">
        <f t="shared" si="3"/>
        <v>-581.00524699003631</v>
      </c>
      <c r="I28" s="67" t="s">
        <v>52</v>
      </c>
    </row>
    <row r="29" spans="2:15" ht="15" customHeight="1" x14ac:dyDescent="0.3">
      <c r="B29" s="54">
        <v>720</v>
      </c>
      <c r="C29" s="68">
        <f t="shared" si="0"/>
        <v>0.45012794359284236</v>
      </c>
      <c r="D29" s="69">
        <f t="shared" si="1"/>
        <v>1.0853779504071237E-2</v>
      </c>
      <c r="E29" s="70">
        <f t="shared" si="4"/>
        <v>5.1577160203346524E-2</v>
      </c>
      <c r="F29" s="71">
        <f t="shared" si="2"/>
        <v>-2.281200298387083E-3</v>
      </c>
      <c r="G29" s="72">
        <f t="shared" si="3"/>
        <v>-123.18481611290247</v>
      </c>
      <c r="I29" s="67" t="s">
        <v>53</v>
      </c>
    </row>
    <row r="30" spans="2:15" ht="15" customHeight="1" x14ac:dyDescent="0.3">
      <c r="B30" s="54">
        <v>480</v>
      </c>
      <c r="C30" s="68">
        <f t="shared" si="0"/>
        <v>0.53235319841074502</v>
      </c>
      <c r="D30" s="69">
        <f t="shared" si="1"/>
        <v>1.283644864995045E-2</v>
      </c>
      <c r="E30" s="70">
        <f t="shared" si="4"/>
        <v>6.0998803984564552E-2</v>
      </c>
      <c r="F30" s="71">
        <f t="shared" si="2"/>
        <v>7.1404434828309452E-3</v>
      </c>
      <c r="G30" s="72">
        <f t="shared" si="3"/>
        <v>257.05596538191406</v>
      </c>
      <c r="I30" s="67" t="s">
        <v>54</v>
      </c>
    </row>
    <row r="31" spans="2:15" ht="15" customHeight="1" x14ac:dyDescent="0.3">
      <c r="B31" s="54">
        <v>360</v>
      </c>
      <c r="C31" s="68">
        <f t="shared" si="0"/>
        <v>0.59964970265359785</v>
      </c>
      <c r="D31" s="69">
        <f t="shared" si="1"/>
        <v>1.4459145993769238E-2</v>
      </c>
      <c r="E31" s="70">
        <f t="shared" si="4"/>
        <v>6.8709861762391425E-2</v>
      </c>
      <c r="F31" s="71">
        <f t="shared" si="2"/>
        <v>1.4851501260657818E-2</v>
      </c>
      <c r="G31" s="72">
        <f t="shared" si="3"/>
        <v>400.99053403776111</v>
      </c>
      <c r="I31" s="67" t="s">
        <v>55</v>
      </c>
    </row>
    <row r="32" spans="2:15" ht="15" customHeight="1" x14ac:dyDescent="0.3">
      <c r="B32" s="54">
        <v>240</v>
      </c>
      <c r="C32" s="68">
        <f t="shared" si="0"/>
        <v>0.7091882245427682</v>
      </c>
      <c r="D32" s="69">
        <f t="shared" si="1"/>
        <v>1.7100410506914743E-2</v>
      </c>
      <c r="E32" s="70">
        <f t="shared" si="4"/>
        <v>8.1261150728858852E-2</v>
      </c>
      <c r="F32" s="71">
        <f t="shared" si="2"/>
        <v>2.7402790227125245E-2</v>
      </c>
      <c r="G32" s="72">
        <f t="shared" si="3"/>
        <v>493.25022408825447</v>
      </c>
      <c r="I32" s="67" t="s">
        <v>56</v>
      </c>
    </row>
    <row r="33" spans="2:14" ht="15" customHeight="1" x14ac:dyDescent="0.3">
      <c r="B33" s="54">
        <v>180</v>
      </c>
      <c r="C33" s="68">
        <f t="shared" si="0"/>
        <v>0.79883902124015194</v>
      </c>
      <c r="D33" s="69">
        <f t="shared" si="1"/>
        <v>1.9262129177279898E-2</v>
      </c>
      <c r="E33" s="70">
        <f t="shared" si="4"/>
        <v>9.1533637850434085E-2</v>
      </c>
      <c r="F33" s="71">
        <f t="shared" si="2"/>
        <v>3.7675277348700478E-2</v>
      </c>
      <c r="G33" s="72">
        <f t="shared" si="3"/>
        <v>508.61624420745642</v>
      </c>
      <c r="I33" s="67" t="s">
        <v>57</v>
      </c>
    </row>
    <row r="34" spans="2:14" ht="15" customHeight="1" x14ac:dyDescent="0.3">
      <c r="B34" s="54">
        <v>120</v>
      </c>
      <c r="C34" s="68">
        <f t="shared" si="0"/>
        <v>0.94476362559968441</v>
      </c>
      <c r="D34" s="69">
        <f t="shared" si="1"/>
        <v>2.2780758719128193E-2</v>
      </c>
      <c r="E34" s="70">
        <f t="shared" si="4"/>
        <v>0.10825416543329719</v>
      </c>
      <c r="F34" s="71">
        <f t="shared" si="2"/>
        <v>5.4395804931563582E-2</v>
      </c>
      <c r="G34" s="72">
        <f t="shared" si="3"/>
        <v>489.56224438407224</v>
      </c>
      <c r="I34" s="67" t="s">
        <v>58</v>
      </c>
    </row>
    <row r="35" spans="2:14" ht="15" customHeight="1" x14ac:dyDescent="0.3">
      <c r="B35" s="54">
        <v>90</v>
      </c>
      <c r="C35" s="68">
        <f t="shared" si="0"/>
        <v>1.0641942771454402</v>
      </c>
      <c r="D35" s="69">
        <f t="shared" si="1"/>
        <v>2.5660548735181331E-2</v>
      </c>
      <c r="E35" s="70">
        <f t="shared" si="4"/>
        <v>0.12193892758958171</v>
      </c>
      <c r="F35" s="71">
        <f t="shared" si="2"/>
        <v>6.8080567087848098E-2</v>
      </c>
      <c r="G35" s="72">
        <f t="shared" si="3"/>
        <v>459.54382784297468</v>
      </c>
      <c r="I35" s="67" t="s">
        <v>59</v>
      </c>
    </row>
    <row r="36" spans="2:14" ht="15" customHeight="1" x14ac:dyDescent="0.3">
      <c r="B36" s="54">
        <v>60</v>
      </c>
      <c r="C36" s="68">
        <f t="shared" si="0"/>
        <v>1.2585915520970883</v>
      </c>
      <c r="D36" s="69">
        <f t="shared" si="1"/>
        <v>3.0347983027032413E-2</v>
      </c>
      <c r="E36" s="70">
        <f t="shared" si="4"/>
        <v>0.14421361534445806</v>
      </c>
      <c r="F36" s="71">
        <f t="shared" si="2"/>
        <v>9.0355254842724456E-2</v>
      </c>
      <c r="G36" s="72">
        <f t="shared" si="3"/>
        <v>406.59864679226007</v>
      </c>
      <c r="I36" s="67" t="s">
        <v>60</v>
      </c>
    </row>
    <row r="37" spans="2:14" ht="15" customHeight="1" x14ac:dyDescent="0.3">
      <c r="B37" s="54">
        <v>45</v>
      </c>
      <c r="C37" s="68">
        <f t="shared" si="0"/>
        <v>1.4176942154765422</v>
      </c>
      <c r="D37" s="69">
        <f t="shared" si="1"/>
        <v>3.418437055064965E-2</v>
      </c>
      <c r="E37" s="70">
        <f t="shared" si="4"/>
        <v>0.16244412885668716</v>
      </c>
      <c r="F37" s="71">
        <f t="shared" si="2"/>
        <v>0.10858576835495355</v>
      </c>
      <c r="G37" s="72">
        <f t="shared" si="3"/>
        <v>366.47696819796829</v>
      </c>
      <c r="I37" s="67" t="s">
        <v>61</v>
      </c>
    </row>
    <row r="38" spans="2:14" ht="15" customHeight="1" x14ac:dyDescent="0.3">
      <c r="B38" s="54">
        <v>30</v>
      </c>
      <c r="C38" s="68">
        <f t="shared" si="0"/>
        <v>1.6766656252294714</v>
      </c>
      <c r="D38" s="69">
        <f t="shared" si="1"/>
        <v>4.0428858633040882E-2</v>
      </c>
      <c r="E38" s="70">
        <f t="shared" si="4"/>
        <v>0.19211793622421025</v>
      </c>
      <c r="F38" s="71">
        <f t="shared" si="2"/>
        <v>0.13825957572247666</v>
      </c>
      <c r="G38" s="72">
        <f t="shared" si="3"/>
        <v>311.08404537557249</v>
      </c>
      <c r="I38" s="67" t="s">
        <v>62</v>
      </c>
      <c r="J38" s="67"/>
      <c r="K38" s="67"/>
      <c r="L38" s="67"/>
      <c r="M38" s="67"/>
      <c r="N38" s="67"/>
    </row>
    <row r="39" spans="2:14" ht="15" customHeight="1" thickBot="1" x14ac:dyDescent="0.35">
      <c r="B39" s="54">
        <v>20</v>
      </c>
      <c r="C39" s="68">
        <f t="shared" si="0"/>
        <v>1.9829435629609158</v>
      </c>
      <c r="D39" s="69">
        <f t="shared" si="1"/>
        <v>4.7814032671704178E-2</v>
      </c>
      <c r="E39" s="70">
        <f t="shared" si="4"/>
        <v>0.22721228325593829</v>
      </c>
      <c r="F39" s="71">
        <f t="shared" si="2"/>
        <v>0.17335392275420469</v>
      </c>
      <c r="G39" s="72">
        <f t="shared" si="3"/>
        <v>260.03088413130706</v>
      </c>
      <c r="I39" s="67" t="s">
        <v>63</v>
      </c>
      <c r="J39" s="67"/>
      <c r="K39" s="67"/>
      <c r="L39" s="67"/>
      <c r="M39" s="67"/>
      <c r="N39" s="67"/>
    </row>
    <row r="40" spans="2:14" ht="15" customHeight="1" thickBot="1" x14ac:dyDescent="0.35">
      <c r="B40" s="73">
        <v>15</v>
      </c>
      <c r="C40" s="74">
        <f>((4.29112)*(1.1952)^$D$8)/(B40^((0.60924)*(0.78522)^$D$8))*1.2</f>
        <v>2.2336139267278963</v>
      </c>
      <c r="D40" s="75">
        <f>$D$9*$C40*$D$11/(43200*1.2)</f>
        <v>5.3858360501733607E-2</v>
      </c>
      <c r="E40" s="70">
        <f t="shared" si="4"/>
        <v>0.25593492910423815</v>
      </c>
      <c r="F40" s="71">
        <f t="shared" si="2"/>
        <v>0.20207656860250456</v>
      </c>
      <c r="G40" s="72">
        <f t="shared" si="3"/>
        <v>227.33613967781764</v>
      </c>
      <c r="I40" s="67" t="s">
        <v>64</v>
      </c>
      <c r="J40" s="67"/>
      <c r="K40" s="67"/>
      <c r="L40" s="67"/>
      <c r="M40" s="67"/>
      <c r="N40" s="67"/>
    </row>
    <row r="41" spans="2:14" ht="15" customHeight="1" x14ac:dyDescent="0.3">
      <c r="B41" s="54">
        <v>10</v>
      </c>
      <c r="C41" s="68">
        <f>((4.29112)*(1.1952)^$D$8)/(B41^((0.60924)*(0.78522)^$D$8))*1.2</f>
        <v>2.6416300850318661</v>
      </c>
      <c r="D41" s="69">
        <f>$D$9*$C41*$D$11/(43200*1.2)</f>
        <v>6.3696713084294615E-2</v>
      </c>
      <c r="E41" s="70">
        <f t="shared" si="4"/>
        <v>0.30268678057656806</v>
      </c>
      <c r="F41" s="71">
        <f t="shared" si="2"/>
        <v>0.24882842007483447</v>
      </c>
      <c r="G41" s="72">
        <f t="shared" si="3"/>
        <v>186.62131505612587</v>
      </c>
      <c r="I41" s="67" t="s">
        <v>65</v>
      </c>
      <c r="J41" s="67"/>
      <c r="K41" s="67"/>
      <c r="L41" s="67"/>
      <c r="M41" s="67"/>
      <c r="N41" s="67"/>
    </row>
    <row r="42" spans="2:14" ht="15" customHeight="1" thickBot="1" x14ac:dyDescent="0.35">
      <c r="B42" s="58">
        <v>5</v>
      </c>
      <c r="C42" s="76">
        <f>((4.29112)*(1.1952)^$D$8)/(B42^((0.60924)*(0.78522)^$D$8))*1.2</f>
        <v>3.5191165479897264</v>
      </c>
      <c r="D42" s="77">
        <f>$D$9*$C42*$D$11/(43200*1.2)</f>
        <v>8.4855240836943638E-2</v>
      </c>
      <c r="E42" s="78">
        <f t="shared" si="4"/>
        <v>0.40323210445715618</v>
      </c>
      <c r="F42" s="79">
        <f t="shared" si="2"/>
        <v>0.34937374395542259</v>
      </c>
      <c r="G42" s="80">
        <f t="shared" si="3"/>
        <v>131.01515398328348</v>
      </c>
      <c r="I42" s="67" t="s">
        <v>66</v>
      </c>
    </row>
    <row r="43" spans="2:14" ht="8.25" customHeight="1" x14ac:dyDescent="0.3">
      <c r="F43" s="81"/>
      <c r="N43" s="82"/>
    </row>
    <row r="44" spans="2:14" ht="15" customHeight="1" x14ac:dyDescent="0.3">
      <c r="H44" s="83" t="s">
        <v>67</v>
      </c>
    </row>
    <row r="45" spans="2:14" x14ac:dyDescent="0.3">
      <c r="C45" s="56"/>
      <c r="J45" s="84"/>
    </row>
    <row r="46" spans="2:14" x14ac:dyDescent="0.3">
      <c r="B46" t="s">
        <v>68</v>
      </c>
      <c r="C46" s="56"/>
      <c r="J46" s="84"/>
    </row>
    <row r="47" spans="2:14" x14ac:dyDescent="0.3">
      <c r="B47" t="s">
        <v>69</v>
      </c>
      <c r="C47" s="56"/>
    </row>
    <row r="48" spans="2:14" x14ac:dyDescent="0.3">
      <c r="C48" s="56"/>
    </row>
    <row r="49" spans="3:10" x14ac:dyDescent="0.3">
      <c r="C49" s="56"/>
    </row>
    <row r="50" spans="3:10" x14ac:dyDescent="0.3">
      <c r="C50" s="56"/>
    </row>
    <row r="51" spans="3:10" x14ac:dyDescent="0.3">
      <c r="C51" s="56"/>
    </row>
    <row r="52" spans="3:10" x14ac:dyDescent="0.3">
      <c r="C52" s="56"/>
    </row>
    <row r="53" spans="3:10" x14ac:dyDescent="0.3">
      <c r="C53" s="56"/>
    </row>
    <row r="54" spans="3:10" x14ac:dyDescent="0.3">
      <c r="C54" s="56"/>
    </row>
    <row r="55" spans="3:10" x14ac:dyDescent="0.3">
      <c r="C55" s="56"/>
      <c r="J55" s="85"/>
    </row>
    <row r="56" spans="3:10" x14ac:dyDescent="0.3">
      <c r="C56" s="56"/>
      <c r="J56" s="84"/>
    </row>
    <row r="57" spans="3:10" s="67" customFormat="1" x14ac:dyDescent="0.3">
      <c r="C57" s="56"/>
      <c r="J57" s="86"/>
    </row>
    <row r="58" spans="3:10" s="67" customFormat="1" x14ac:dyDescent="0.3">
      <c r="C58" s="56"/>
      <c r="J58" s="86"/>
    </row>
    <row r="59" spans="3:10" s="67" customFormat="1" x14ac:dyDescent="0.3">
      <c r="C59" s="56"/>
    </row>
    <row r="60" spans="3:10" s="67" customFormat="1" x14ac:dyDescent="0.3">
      <c r="C60" s="56"/>
    </row>
    <row r="61" spans="3:10" s="67" customFormat="1" ht="7.5" customHeight="1" x14ac:dyDescent="0.3">
      <c r="C61" s="56"/>
    </row>
    <row r="62" spans="3:10" s="67" customFormat="1" x14ac:dyDescent="0.3">
      <c r="C62" s="56"/>
      <c r="J62" s="87"/>
    </row>
    <row r="63" spans="3:10" x14ac:dyDescent="0.3">
      <c r="C63" s="56"/>
      <c r="I63" s="21"/>
      <c r="J63" s="84"/>
    </row>
    <row r="64" spans="3:10" x14ac:dyDescent="0.3">
      <c r="C64" s="56"/>
    </row>
    <row r="65" spans="3:3" x14ac:dyDescent="0.3">
      <c r="C65" s="56"/>
    </row>
    <row r="66" spans="3:3" x14ac:dyDescent="0.3">
      <c r="C66" s="56"/>
    </row>
    <row r="67" spans="3:3" x14ac:dyDescent="0.3">
      <c r="C67" s="56"/>
    </row>
    <row r="68" spans="3:3" x14ac:dyDescent="0.3">
      <c r="C68" s="56"/>
    </row>
    <row r="69" spans="3:3" x14ac:dyDescent="0.3">
      <c r="C69" s="56"/>
    </row>
    <row r="70" spans="3:3" x14ac:dyDescent="0.3">
      <c r="C70" s="56"/>
    </row>
    <row r="71" spans="3:3" x14ac:dyDescent="0.3">
      <c r="C71" s="56"/>
    </row>
    <row r="72" spans="3:3" x14ac:dyDescent="0.3">
      <c r="C72" s="56"/>
    </row>
    <row r="73" spans="3:3" x14ac:dyDescent="0.3">
      <c r="C73" s="56"/>
    </row>
    <row r="74" spans="3:3" x14ac:dyDescent="0.3">
      <c r="C74" s="56"/>
    </row>
    <row r="75" spans="3:3" x14ac:dyDescent="0.3">
      <c r="C75" s="56"/>
    </row>
    <row r="76" spans="3:3" x14ac:dyDescent="0.3">
      <c r="C76" s="56"/>
    </row>
    <row r="77" spans="3:3" x14ac:dyDescent="0.3">
      <c r="C77" s="56"/>
    </row>
    <row r="78" spans="3:3" x14ac:dyDescent="0.3">
      <c r="C78" s="56"/>
    </row>
    <row r="79" spans="3:3" x14ac:dyDescent="0.3">
      <c r="C79" s="56"/>
    </row>
    <row r="80" spans="3:3" x14ac:dyDescent="0.3">
      <c r="C80" s="56"/>
    </row>
    <row r="81" spans="3:3" x14ac:dyDescent="0.3">
      <c r="C81" s="56"/>
    </row>
    <row r="82" spans="3:3" x14ac:dyDescent="0.3">
      <c r="C82" s="56"/>
    </row>
    <row r="83" spans="3:3" x14ac:dyDescent="0.3">
      <c r="C83" s="56"/>
    </row>
    <row r="84" spans="3:3" x14ac:dyDescent="0.3">
      <c r="C84" s="56"/>
    </row>
    <row r="85" spans="3:3" x14ac:dyDescent="0.3">
      <c r="C85" s="56"/>
    </row>
    <row r="86" spans="3:3" x14ac:dyDescent="0.3">
      <c r="C86" s="56"/>
    </row>
    <row r="87" spans="3:3" x14ac:dyDescent="0.3">
      <c r="C87" s="56"/>
    </row>
    <row r="88" spans="3:3" x14ac:dyDescent="0.3">
      <c r="C88" s="56"/>
    </row>
    <row r="89" spans="3:3" x14ac:dyDescent="0.3">
      <c r="C89" s="56"/>
    </row>
    <row r="90" spans="3:3" x14ac:dyDescent="0.3">
      <c r="C90" s="56"/>
    </row>
    <row r="91" spans="3:3" x14ac:dyDescent="0.3">
      <c r="C91" s="56"/>
    </row>
    <row r="92" spans="3:3" x14ac:dyDescent="0.3">
      <c r="C92" s="56"/>
    </row>
    <row r="93" spans="3:3" x14ac:dyDescent="0.3">
      <c r="C93" s="56"/>
    </row>
    <row r="94" spans="3:3" x14ac:dyDescent="0.3">
      <c r="C94" s="56"/>
    </row>
    <row r="95" spans="3:3" x14ac:dyDescent="0.3">
      <c r="C95" s="56"/>
    </row>
    <row r="96" spans="3:3" x14ac:dyDescent="0.3">
      <c r="C96" s="56"/>
    </row>
    <row r="97" spans="3:3" x14ac:dyDescent="0.3">
      <c r="C97" s="56"/>
    </row>
    <row r="98" spans="3:3" x14ac:dyDescent="0.3">
      <c r="C98" s="56"/>
    </row>
    <row r="99" spans="3:3" x14ac:dyDescent="0.3">
      <c r="C99" s="56"/>
    </row>
    <row r="100" spans="3:3" x14ac:dyDescent="0.3">
      <c r="C100" s="56"/>
    </row>
  </sheetData>
  <sheetProtection algorithmName="SHA-512" hashValue="vsFEwt65aRFpCHmavNz0oAyXRaxGSC1KlBNomx1/M+DZ+ccwThk5St+1QjInqgLDHzOmNM22py9uSADMY607lQ==" saltValue="U1pj1QWzGRHLtDtRqh5ypQ==" spinCount="100000" sheet="1" objects="1" scenarios="1"/>
  <mergeCells count="1">
    <mergeCell ref="D2:J2"/>
  </mergeCells>
  <conditionalFormatting sqref="F13:F14 B16">
    <cfRule type="cellIs" dxfId="3" priority="1" stopIfTrue="1" operator="equal">
      <formula>MAX($G$26:$G$37)</formula>
    </cfRule>
  </conditionalFormatting>
  <conditionalFormatting sqref="G26:G42">
    <cfRule type="cellIs" dxfId="2" priority="2" stopIfTrue="1" operator="equal">
      <formula>MAX($G$26:$G$42)</formula>
    </cfRule>
  </conditionalFormatting>
  <dataValidations count="9">
    <dataValidation type="decimal" showInputMessage="1" showErrorMessage="1" prompt="0.01 to 100" sqref="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BB1A5972-032C-4024-AD89-7C89F71F4847}">
      <formula1>0.01</formula1>
      <formula2>100</formula2>
    </dataValidation>
    <dataValidation type="decimal" showInputMessage="1" showErrorMessage="1" prompt="0.01 to 1000" sqref="C18:D18 IY18:IZ18 SU18:SV18 ACQ18:ACR18 AMM18:AMN18 AWI18:AWJ18 BGE18:BGF18 BQA18:BQB18 BZW18:BZX18 CJS18:CJT18 CTO18:CTP18 DDK18:DDL18 DNG18:DNH18 DXC18:DXD18 EGY18:EGZ18 EQU18:EQV18 FAQ18:FAR18 FKM18:FKN18 FUI18:FUJ18 GEE18:GEF18 GOA18:GOB18 GXW18:GXX18 HHS18:HHT18 HRO18:HRP18 IBK18:IBL18 ILG18:ILH18 IVC18:IVD18 JEY18:JEZ18 JOU18:JOV18 JYQ18:JYR18 KIM18:KIN18 KSI18:KSJ18 LCE18:LCF18 LMA18:LMB18 LVW18:LVX18 MFS18:MFT18 MPO18:MPP18 MZK18:MZL18 NJG18:NJH18 NTC18:NTD18 OCY18:OCZ18 OMU18:OMV18 OWQ18:OWR18 PGM18:PGN18 PQI18:PQJ18 QAE18:QAF18 QKA18:QKB18 QTW18:QTX18 RDS18:RDT18 RNO18:RNP18 RXK18:RXL18 SHG18:SHH18 SRC18:SRD18 TAY18:TAZ18 TKU18:TKV18 TUQ18:TUR18 UEM18:UEN18 UOI18:UOJ18 UYE18:UYF18 VIA18:VIB18 VRW18:VRX18 WBS18:WBT18 WLO18:WLP18 WVK18:WVL18 C65554:D65554 IY65554:IZ65554 SU65554:SV65554 ACQ65554:ACR65554 AMM65554:AMN65554 AWI65554:AWJ65554 BGE65554:BGF65554 BQA65554:BQB65554 BZW65554:BZX65554 CJS65554:CJT65554 CTO65554:CTP65554 DDK65554:DDL65554 DNG65554:DNH65554 DXC65554:DXD65554 EGY65554:EGZ65554 EQU65554:EQV65554 FAQ65554:FAR65554 FKM65554:FKN65554 FUI65554:FUJ65554 GEE65554:GEF65554 GOA65554:GOB65554 GXW65554:GXX65554 HHS65554:HHT65554 HRO65554:HRP65554 IBK65554:IBL65554 ILG65554:ILH65554 IVC65554:IVD65554 JEY65554:JEZ65554 JOU65554:JOV65554 JYQ65554:JYR65554 KIM65554:KIN65554 KSI65554:KSJ65554 LCE65554:LCF65554 LMA65554:LMB65554 LVW65554:LVX65554 MFS65554:MFT65554 MPO65554:MPP65554 MZK65554:MZL65554 NJG65554:NJH65554 NTC65554:NTD65554 OCY65554:OCZ65554 OMU65554:OMV65554 OWQ65554:OWR65554 PGM65554:PGN65554 PQI65554:PQJ65554 QAE65554:QAF65554 QKA65554:QKB65554 QTW65554:QTX65554 RDS65554:RDT65554 RNO65554:RNP65554 RXK65554:RXL65554 SHG65554:SHH65554 SRC65554:SRD65554 TAY65554:TAZ65554 TKU65554:TKV65554 TUQ65554:TUR65554 UEM65554:UEN65554 UOI65554:UOJ65554 UYE65554:UYF65554 VIA65554:VIB65554 VRW65554:VRX65554 WBS65554:WBT65554 WLO65554:WLP65554 WVK65554:WVL65554 C131090:D131090 IY131090:IZ131090 SU131090:SV131090 ACQ131090:ACR131090 AMM131090:AMN131090 AWI131090:AWJ131090 BGE131090:BGF131090 BQA131090:BQB131090 BZW131090:BZX131090 CJS131090:CJT131090 CTO131090:CTP131090 DDK131090:DDL131090 DNG131090:DNH131090 DXC131090:DXD131090 EGY131090:EGZ131090 EQU131090:EQV131090 FAQ131090:FAR131090 FKM131090:FKN131090 FUI131090:FUJ131090 GEE131090:GEF131090 GOA131090:GOB131090 GXW131090:GXX131090 HHS131090:HHT131090 HRO131090:HRP131090 IBK131090:IBL131090 ILG131090:ILH131090 IVC131090:IVD131090 JEY131090:JEZ131090 JOU131090:JOV131090 JYQ131090:JYR131090 KIM131090:KIN131090 KSI131090:KSJ131090 LCE131090:LCF131090 LMA131090:LMB131090 LVW131090:LVX131090 MFS131090:MFT131090 MPO131090:MPP131090 MZK131090:MZL131090 NJG131090:NJH131090 NTC131090:NTD131090 OCY131090:OCZ131090 OMU131090:OMV131090 OWQ131090:OWR131090 PGM131090:PGN131090 PQI131090:PQJ131090 QAE131090:QAF131090 QKA131090:QKB131090 QTW131090:QTX131090 RDS131090:RDT131090 RNO131090:RNP131090 RXK131090:RXL131090 SHG131090:SHH131090 SRC131090:SRD131090 TAY131090:TAZ131090 TKU131090:TKV131090 TUQ131090:TUR131090 UEM131090:UEN131090 UOI131090:UOJ131090 UYE131090:UYF131090 VIA131090:VIB131090 VRW131090:VRX131090 WBS131090:WBT131090 WLO131090:WLP131090 WVK131090:WVL131090 C196626:D196626 IY196626:IZ196626 SU196626:SV196626 ACQ196626:ACR196626 AMM196626:AMN196626 AWI196626:AWJ196626 BGE196626:BGF196626 BQA196626:BQB196626 BZW196626:BZX196626 CJS196626:CJT196626 CTO196626:CTP196626 DDK196626:DDL196626 DNG196626:DNH196626 DXC196626:DXD196626 EGY196626:EGZ196626 EQU196626:EQV196626 FAQ196626:FAR196626 FKM196626:FKN196626 FUI196626:FUJ196626 GEE196626:GEF196626 GOA196626:GOB196626 GXW196626:GXX196626 HHS196626:HHT196626 HRO196626:HRP196626 IBK196626:IBL196626 ILG196626:ILH196626 IVC196626:IVD196626 JEY196626:JEZ196626 JOU196626:JOV196626 JYQ196626:JYR196626 KIM196626:KIN196626 KSI196626:KSJ196626 LCE196626:LCF196626 LMA196626:LMB196626 LVW196626:LVX196626 MFS196626:MFT196626 MPO196626:MPP196626 MZK196626:MZL196626 NJG196626:NJH196626 NTC196626:NTD196626 OCY196626:OCZ196626 OMU196626:OMV196626 OWQ196626:OWR196626 PGM196626:PGN196626 PQI196626:PQJ196626 QAE196626:QAF196626 QKA196626:QKB196626 QTW196626:QTX196626 RDS196626:RDT196626 RNO196626:RNP196626 RXK196626:RXL196626 SHG196626:SHH196626 SRC196626:SRD196626 TAY196626:TAZ196626 TKU196626:TKV196626 TUQ196626:TUR196626 UEM196626:UEN196626 UOI196626:UOJ196626 UYE196626:UYF196626 VIA196626:VIB196626 VRW196626:VRX196626 WBS196626:WBT196626 WLO196626:WLP196626 WVK196626:WVL196626 C262162:D262162 IY262162:IZ262162 SU262162:SV262162 ACQ262162:ACR262162 AMM262162:AMN262162 AWI262162:AWJ262162 BGE262162:BGF262162 BQA262162:BQB262162 BZW262162:BZX262162 CJS262162:CJT262162 CTO262162:CTP262162 DDK262162:DDL262162 DNG262162:DNH262162 DXC262162:DXD262162 EGY262162:EGZ262162 EQU262162:EQV262162 FAQ262162:FAR262162 FKM262162:FKN262162 FUI262162:FUJ262162 GEE262162:GEF262162 GOA262162:GOB262162 GXW262162:GXX262162 HHS262162:HHT262162 HRO262162:HRP262162 IBK262162:IBL262162 ILG262162:ILH262162 IVC262162:IVD262162 JEY262162:JEZ262162 JOU262162:JOV262162 JYQ262162:JYR262162 KIM262162:KIN262162 KSI262162:KSJ262162 LCE262162:LCF262162 LMA262162:LMB262162 LVW262162:LVX262162 MFS262162:MFT262162 MPO262162:MPP262162 MZK262162:MZL262162 NJG262162:NJH262162 NTC262162:NTD262162 OCY262162:OCZ262162 OMU262162:OMV262162 OWQ262162:OWR262162 PGM262162:PGN262162 PQI262162:PQJ262162 QAE262162:QAF262162 QKA262162:QKB262162 QTW262162:QTX262162 RDS262162:RDT262162 RNO262162:RNP262162 RXK262162:RXL262162 SHG262162:SHH262162 SRC262162:SRD262162 TAY262162:TAZ262162 TKU262162:TKV262162 TUQ262162:TUR262162 UEM262162:UEN262162 UOI262162:UOJ262162 UYE262162:UYF262162 VIA262162:VIB262162 VRW262162:VRX262162 WBS262162:WBT262162 WLO262162:WLP262162 WVK262162:WVL262162 C327698:D327698 IY327698:IZ327698 SU327698:SV327698 ACQ327698:ACR327698 AMM327698:AMN327698 AWI327698:AWJ327698 BGE327698:BGF327698 BQA327698:BQB327698 BZW327698:BZX327698 CJS327698:CJT327698 CTO327698:CTP327698 DDK327698:DDL327698 DNG327698:DNH327698 DXC327698:DXD327698 EGY327698:EGZ327698 EQU327698:EQV327698 FAQ327698:FAR327698 FKM327698:FKN327698 FUI327698:FUJ327698 GEE327698:GEF327698 GOA327698:GOB327698 GXW327698:GXX327698 HHS327698:HHT327698 HRO327698:HRP327698 IBK327698:IBL327698 ILG327698:ILH327698 IVC327698:IVD327698 JEY327698:JEZ327698 JOU327698:JOV327698 JYQ327698:JYR327698 KIM327698:KIN327698 KSI327698:KSJ327698 LCE327698:LCF327698 LMA327698:LMB327698 LVW327698:LVX327698 MFS327698:MFT327698 MPO327698:MPP327698 MZK327698:MZL327698 NJG327698:NJH327698 NTC327698:NTD327698 OCY327698:OCZ327698 OMU327698:OMV327698 OWQ327698:OWR327698 PGM327698:PGN327698 PQI327698:PQJ327698 QAE327698:QAF327698 QKA327698:QKB327698 QTW327698:QTX327698 RDS327698:RDT327698 RNO327698:RNP327698 RXK327698:RXL327698 SHG327698:SHH327698 SRC327698:SRD327698 TAY327698:TAZ327698 TKU327698:TKV327698 TUQ327698:TUR327698 UEM327698:UEN327698 UOI327698:UOJ327698 UYE327698:UYF327698 VIA327698:VIB327698 VRW327698:VRX327698 WBS327698:WBT327698 WLO327698:WLP327698 WVK327698:WVL327698 C393234:D393234 IY393234:IZ393234 SU393234:SV393234 ACQ393234:ACR393234 AMM393234:AMN393234 AWI393234:AWJ393234 BGE393234:BGF393234 BQA393234:BQB393234 BZW393234:BZX393234 CJS393234:CJT393234 CTO393234:CTP393234 DDK393234:DDL393234 DNG393234:DNH393234 DXC393234:DXD393234 EGY393234:EGZ393234 EQU393234:EQV393234 FAQ393234:FAR393234 FKM393234:FKN393234 FUI393234:FUJ393234 GEE393234:GEF393234 GOA393234:GOB393234 GXW393234:GXX393234 HHS393234:HHT393234 HRO393234:HRP393234 IBK393234:IBL393234 ILG393234:ILH393234 IVC393234:IVD393234 JEY393234:JEZ393234 JOU393234:JOV393234 JYQ393234:JYR393234 KIM393234:KIN393234 KSI393234:KSJ393234 LCE393234:LCF393234 LMA393234:LMB393234 LVW393234:LVX393234 MFS393234:MFT393234 MPO393234:MPP393234 MZK393234:MZL393234 NJG393234:NJH393234 NTC393234:NTD393234 OCY393234:OCZ393234 OMU393234:OMV393234 OWQ393234:OWR393234 PGM393234:PGN393234 PQI393234:PQJ393234 QAE393234:QAF393234 QKA393234:QKB393234 QTW393234:QTX393234 RDS393234:RDT393234 RNO393234:RNP393234 RXK393234:RXL393234 SHG393234:SHH393234 SRC393234:SRD393234 TAY393234:TAZ393234 TKU393234:TKV393234 TUQ393234:TUR393234 UEM393234:UEN393234 UOI393234:UOJ393234 UYE393234:UYF393234 VIA393234:VIB393234 VRW393234:VRX393234 WBS393234:WBT393234 WLO393234:WLP393234 WVK393234:WVL393234 C458770:D458770 IY458770:IZ458770 SU458770:SV458770 ACQ458770:ACR458770 AMM458770:AMN458770 AWI458770:AWJ458770 BGE458770:BGF458770 BQA458770:BQB458770 BZW458770:BZX458770 CJS458770:CJT458770 CTO458770:CTP458770 DDK458770:DDL458770 DNG458770:DNH458770 DXC458770:DXD458770 EGY458770:EGZ458770 EQU458770:EQV458770 FAQ458770:FAR458770 FKM458770:FKN458770 FUI458770:FUJ458770 GEE458770:GEF458770 GOA458770:GOB458770 GXW458770:GXX458770 HHS458770:HHT458770 HRO458770:HRP458770 IBK458770:IBL458770 ILG458770:ILH458770 IVC458770:IVD458770 JEY458770:JEZ458770 JOU458770:JOV458770 JYQ458770:JYR458770 KIM458770:KIN458770 KSI458770:KSJ458770 LCE458770:LCF458770 LMA458770:LMB458770 LVW458770:LVX458770 MFS458770:MFT458770 MPO458770:MPP458770 MZK458770:MZL458770 NJG458770:NJH458770 NTC458770:NTD458770 OCY458770:OCZ458770 OMU458770:OMV458770 OWQ458770:OWR458770 PGM458770:PGN458770 PQI458770:PQJ458770 QAE458770:QAF458770 QKA458770:QKB458770 QTW458770:QTX458770 RDS458770:RDT458770 RNO458770:RNP458770 RXK458770:RXL458770 SHG458770:SHH458770 SRC458770:SRD458770 TAY458770:TAZ458770 TKU458770:TKV458770 TUQ458770:TUR458770 UEM458770:UEN458770 UOI458770:UOJ458770 UYE458770:UYF458770 VIA458770:VIB458770 VRW458770:VRX458770 WBS458770:WBT458770 WLO458770:WLP458770 WVK458770:WVL458770 C524306:D524306 IY524306:IZ524306 SU524306:SV524306 ACQ524306:ACR524306 AMM524306:AMN524306 AWI524306:AWJ524306 BGE524306:BGF524306 BQA524306:BQB524306 BZW524306:BZX524306 CJS524306:CJT524306 CTO524306:CTP524306 DDK524306:DDL524306 DNG524306:DNH524306 DXC524306:DXD524306 EGY524306:EGZ524306 EQU524306:EQV524306 FAQ524306:FAR524306 FKM524306:FKN524306 FUI524306:FUJ524306 GEE524306:GEF524306 GOA524306:GOB524306 GXW524306:GXX524306 HHS524306:HHT524306 HRO524306:HRP524306 IBK524306:IBL524306 ILG524306:ILH524306 IVC524306:IVD524306 JEY524306:JEZ524306 JOU524306:JOV524306 JYQ524306:JYR524306 KIM524306:KIN524306 KSI524306:KSJ524306 LCE524306:LCF524306 LMA524306:LMB524306 LVW524306:LVX524306 MFS524306:MFT524306 MPO524306:MPP524306 MZK524306:MZL524306 NJG524306:NJH524306 NTC524306:NTD524306 OCY524306:OCZ524306 OMU524306:OMV524306 OWQ524306:OWR524306 PGM524306:PGN524306 PQI524306:PQJ524306 QAE524306:QAF524306 QKA524306:QKB524306 QTW524306:QTX524306 RDS524306:RDT524306 RNO524306:RNP524306 RXK524306:RXL524306 SHG524306:SHH524306 SRC524306:SRD524306 TAY524306:TAZ524306 TKU524306:TKV524306 TUQ524306:TUR524306 UEM524306:UEN524306 UOI524306:UOJ524306 UYE524306:UYF524306 VIA524306:VIB524306 VRW524306:VRX524306 WBS524306:WBT524306 WLO524306:WLP524306 WVK524306:WVL524306 C589842:D589842 IY589842:IZ589842 SU589842:SV589842 ACQ589842:ACR589842 AMM589842:AMN589842 AWI589842:AWJ589842 BGE589842:BGF589842 BQA589842:BQB589842 BZW589842:BZX589842 CJS589842:CJT589842 CTO589842:CTP589842 DDK589842:DDL589842 DNG589842:DNH589842 DXC589842:DXD589842 EGY589842:EGZ589842 EQU589842:EQV589842 FAQ589842:FAR589842 FKM589842:FKN589842 FUI589842:FUJ589842 GEE589842:GEF589842 GOA589842:GOB589842 GXW589842:GXX589842 HHS589842:HHT589842 HRO589842:HRP589842 IBK589842:IBL589842 ILG589842:ILH589842 IVC589842:IVD589842 JEY589842:JEZ589842 JOU589842:JOV589842 JYQ589842:JYR589842 KIM589842:KIN589842 KSI589842:KSJ589842 LCE589842:LCF589842 LMA589842:LMB589842 LVW589842:LVX589842 MFS589842:MFT589842 MPO589842:MPP589842 MZK589842:MZL589842 NJG589842:NJH589842 NTC589842:NTD589842 OCY589842:OCZ589842 OMU589842:OMV589842 OWQ589842:OWR589842 PGM589842:PGN589842 PQI589842:PQJ589842 QAE589842:QAF589842 QKA589842:QKB589842 QTW589842:QTX589842 RDS589842:RDT589842 RNO589842:RNP589842 RXK589842:RXL589842 SHG589842:SHH589842 SRC589842:SRD589842 TAY589842:TAZ589842 TKU589842:TKV589842 TUQ589842:TUR589842 UEM589842:UEN589842 UOI589842:UOJ589842 UYE589842:UYF589842 VIA589842:VIB589842 VRW589842:VRX589842 WBS589842:WBT589842 WLO589842:WLP589842 WVK589842:WVL589842 C655378:D655378 IY655378:IZ655378 SU655378:SV655378 ACQ655378:ACR655378 AMM655378:AMN655378 AWI655378:AWJ655378 BGE655378:BGF655378 BQA655378:BQB655378 BZW655378:BZX655378 CJS655378:CJT655378 CTO655378:CTP655378 DDK655378:DDL655378 DNG655378:DNH655378 DXC655378:DXD655378 EGY655378:EGZ655378 EQU655378:EQV655378 FAQ655378:FAR655378 FKM655378:FKN655378 FUI655378:FUJ655378 GEE655378:GEF655378 GOA655378:GOB655378 GXW655378:GXX655378 HHS655378:HHT655378 HRO655378:HRP655378 IBK655378:IBL655378 ILG655378:ILH655378 IVC655378:IVD655378 JEY655378:JEZ655378 JOU655378:JOV655378 JYQ655378:JYR655378 KIM655378:KIN655378 KSI655378:KSJ655378 LCE655378:LCF655378 LMA655378:LMB655378 LVW655378:LVX655378 MFS655378:MFT655378 MPO655378:MPP655378 MZK655378:MZL655378 NJG655378:NJH655378 NTC655378:NTD655378 OCY655378:OCZ655378 OMU655378:OMV655378 OWQ655378:OWR655378 PGM655378:PGN655378 PQI655378:PQJ655378 QAE655378:QAF655378 QKA655378:QKB655378 QTW655378:QTX655378 RDS655378:RDT655378 RNO655378:RNP655378 RXK655378:RXL655378 SHG655378:SHH655378 SRC655378:SRD655378 TAY655378:TAZ655378 TKU655378:TKV655378 TUQ655378:TUR655378 UEM655378:UEN655378 UOI655378:UOJ655378 UYE655378:UYF655378 VIA655378:VIB655378 VRW655378:VRX655378 WBS655378:WBT655378 WLO655378:WLP655378 WVK655378:WVL655378 C720914:D720914 IY720914:IZ720914 SU720914:SV720914 ACQ720914:ACR720914 AMM720914:AMN720914 AWI720914:AWJ720914 BGE720914:BGF720914 BQA720914:BQB720914 BZW720914:BZX720914 CJS720914:CJT720914 CTO720914:CTP720914 DDK720914:DDL720914 DNG720914:DNH720914 DXC720914:DXD720914 EGY720914:EGZ720914 EQU720914:EQV720914 FAQ720914:FAR720914 FKM720914:FKN720914 FUI720914:FUJ720914 GEE720914:GEF720914 GOA720914:GOB720914 GXW720914:GXX720914 HHS720914:HHT720914 HRO720914:HRP720914 IBK720914:IBL720914 ILG720914:ILH720914 IVC720914:IVD720914 JEY720914:JEZ720914 JOU720914:JOV720914 JYQ720914:JYR720914 KIM720914:KIN720914 KSI720914:KSJ720914 LCE720914:LCF720914 LMA720914:LMB720914 LVW720914:LVX720914 MFS720914:MFT720914 MPO720914:MPP720914 MZK720914:MZL720914 NJG720914:NJH720914 NTC720914:NTD720914 OCY720914:OCZ720914 OMU720914:OMV720914 OWQ720914:OWR720914 PGM720914:PGN720914 PQI720914:PQJ720914 QAE720914:QAF720914 QKA720914:QKB720914 QTW720914:QTX720914 RDS720914:RDT720914 RNO720914:RNP720914 RXK720914:RXL720914 SHG720914:SHH720914 SRC720914:SRD720914 TAY720914:TAZ720914 TKU720914:TKV720914 TUQ720914:TUR720914 UEM720914:UEN720914 UOI720914:UOJ720914 UYE720914:UYF720914 VIA720914:VIB720914 VRW720914:VRX720914 WBS720914:WBT720914 WLO720914:WLP720914 WVK720914:WVL720914 C786450:D786450 IY786450:IZ786450 SU786450:SV786450 ACQ786450:ACR786450 AMM786450:AMN786450 AWI786450:AWJ786450 BGE786450:BGF786450 BQA786450:BQB786450 BZW786450:BZX786450 CJS786450:CJT786450 CTO786450:CTP786450 DDK786450:DDL786450 DNG786450:DNH786450 DXC786450:DXD786450 EGY786450:EGZ786450 EQU786450:EQV786450 FAQ786450:FAR786450 FKM786450:FKN786450 FUI786450:FUJ786450 GEE786450:GEF786450 GOA786450:GOB786450 GXW786450:GXX786450 HHS786450:HHT786450 HRO786450:HRP786450 IBK786450:IBL786450 ILG786450:ILH786450 IVC786450:IVD786450 JEY786450:JEZ786450 JOU786450:JOV786450 JYQ786450:JYR786450 KIM786450:KIN786450 KSI786450:KSJ786450 LCE786450:LCF786450 LMA786450:LMB786450 LVW786450:LVX786450 MFS786450:MFT786450 MPO786450:MPP786450 MZK786450:MZL786450 NJG786450:NJH786450 NTC786450:NTD786450 OCY786450:OCZ786450 OMU786450:OMV786450 OWQ786450:OWR786450 PGM786450:PGN786450 PQI786450:PQJ786450 QAE786450:QAF786450 QKA786450:QKB786450 QTW786450:QTX786450 RDS786450:RDT786450 RNO786450:RNP786450 RXK786450:RXL786450 SHG786450:SHH786450 SRC786450:SRD786450 TAY786450:TAZ786450 TKU786450:TKV786450 TUQ786450:TUR786450 UEM786450:UEN786450 UOI786450:UOJ786450 UYE786450:UYF786450 VIA786450:VIB786450 VRW786450:VRX786450 WBS786450:WBT786450 WLO786450:WLP786450 WVK786450:WVL786450 C851986:D851986 IY851986:IZ851986 SU851986:SV851986 ACQ851986:ACR851986 AMM851986:AMN851986 AWI851986:AWJ851986 BGE851986:BGF851986 BQA851986:BQB851986 BZW851986:BZX851986 CJS851986:CJT851986 CTO851986:CTP851986 DDK851986:DDL851986 DNG851986:DNH851986 DXC851986:DXD851986 EGY851986:EGZ851986 EQU851986:EQV851986 FAQ851986:FAR851986 FKM851986:FKN851986 FUI851986:FUJ851986 GEE851986:GEF851986 GOA851986:GOB851986 GXW851986:GXX851986 HHS851986:HHT851986 HRO851986:HRP851986 IBK851986:IBL851986 ILG851986:ILH851986 IVC851986:IVD851986 JEY851986:JEZ851986 JOU851986:JOV851986 JYQ851986:JYR851986 KIM851986:KIN851986 KSI851986:KSJ851986 LCE851986:LCF851986 LMA851986:LMB851986 LVW851986:LVX851986 MFS851986:MFT851986 MPO851986:MPP851986 MZK851986:MZL851986 NJG851986:NJH851986 NTC851986:NTD851986 OCY851986:OCZ851986 OMU851986:OMV851986 OWQ851986:OWR851986 PGM851986:PGN851986 PQI851986:PQJ851986 QAE851986:QAF851986 QKA851986:QKB851986 QTW851986:QTX851986 RDS851986:RDT851986 RNO851986:RNP851986 RXK851986:RXL851986 SHG851986:SHH851986 SRC851986:SRD851986 TAY851986:TAZ851986 TKU851986:TKV851986 TUQ851986:TUR851986 UEM851986:UEN851986 UOI851986:UOJ851986 UYE851986:UYF851986 VIA851986:VIB851986 VRW851986:VRX851986 WBS851986:WBT851986 WLO851986:WLP851986 WVK851986:WVL851986 C917522:D917522 IY917522:IZ917522 SU917522:SV917522 ACQ917522:ACR917522 AMM917522:AMN917522 AWI917522:AWJ917522 BGE917522:BGF917522 BQA917522:BQB917522 BZW917522:BZX917522 CJS917522:CJT917522 CTO917522:CTP917522 DDK917522:DDL917522 DNG917522:DNH917522 DXC917522:DXD917522 EGY917522:EGZ917522 EQU917522:EQV917522 FAQ917522:FAR917522 FKM917522:FKN917522 FUI917522:FUJ917522 GEE917522:GEF917522 GOA917522:GOB917522 GXW917522:GXX917522 HHS917522:HHT917522 HRO917522:HRP917522 IBK917522:IBL917522 ILG917522:ILH917522 IVC917522:IVD917522 JEY917522:JEZ917522 JOU917522:JOV917522 JYQ917522:JYR917522 KIM917522:KIN917522 KSI917522:KSJ917522 LCE917522:LCF917522 LMA917522:LMB917522 LVW917522:LVX917522 MFS917522:MFT917522 MPO917522:MPP917522 MZK917522:MZL917522 NJG917522:NJH917522 NTC917522:NTD917522 OCY917522:OCZ917522 OMU917522:OMV917522 OWQ917522:OWR917522 PGM917522:PGN917522 PQI917522:PQJ917522 QAE917522:QAF917522 QKA917522:QKB917522 QTW917522:QTX917522 RDS917522:RDT917522 RNO917522:RNP917522 RXK917522:RXL917522 SHG917522:SHH917522 SRC917522:SRD917522 TAY917522:TAZ917522 TKU917522:TKV917522 TUQ917522:TUR917522 UEM917522:UEN917522 UOI917522:UOJ917522 UYE917522:UYF917522 VIA917522:VIB917522 VRW917522:VRX917522 WBS917522:WBT917522 WLO917522:WLP917522 WVK917522:WVL917522 C983058:D983058 IY983058:IZ983058 SU983058:SV983058 ACQ983058:ACR983058 AMM983058:AMN983058 AWI983058:AWJ983058 BGE983058:BGF983058 BQA983058:BQB983058 BZW983058:BZX983058 CJS983058:CJT983058 CTO983058:CTP983058 DDK983058:DDL983058 DNG983058:DNH983058 DXC983058:DXD983058 EGY983058:EGZ983058 EQU983058:EQV983058 FAQ983058:FAR983058 FKM983058:FKN983058 FUI983058:FUJ983058 GEE983058:GEF983058 GOA983058:GOB983058 GXW983058:GXX983058 HHS983058:HHT983058 HRO983058:HRP983058 IBK983058:IBL983058 ILG983058:ILH983058 IVC983058:IVD983058 JEY983058:JEZ983058 JOU983058:JOV983058 JYQ983058:JYR983058 KIM983058:KIN983058 KSI983058:KSJ983058 LCE983058:LCF983058 LMA983058:LMB983058 LVW983058:LVX983058 MFS983058:MFT983058 MPO983058:MPP983058 MZK983058:MZL983058 NJG983058:NJH983058 NTC983058:NTD983058 OCY983058:OCZ983058 OMU983058:OMV983058 OWQ983058:OWR983058 PGM983058:PGN983058 PQI983058:PQJ983058 QAE983058:QAF983058 QKA983058:QKB983058 QTW983058:QTX983058 RDS983058:RDT983058 RNO983058:RNP983058 RXK983058:RXL983058 SHG983058:SHH983058 SRC983058:SRD983058 TAY983058:TAZ983058 TKU983058:TKV983058 TUQ983058:TUR983058 UEM983058:UEN983058 UOI983058:UOJ983058 UYE983058:UYF983058 VIA983058:VIB983058 VRW983058:VRX983058 WBS983058:WBT983058 WLO983058:WLP983058 WVK983058:WVL983058" xr:uid="{706E58B9-C779-4400-85A9-108BAFCA68B1}">
      <formula1>0.01</formula1>
      <formula2>1000</formula2>
    </dataValidation>
    <dataValidation type="whole" allowBlank="1" showInputMessage="1" showErrorMessage="1" prompt="20 to 100"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38ADF214-0D76-4957-B2E4-A179B6A7FE42}">
      <formula1>20</formula1>
      <formula2>100</formula2>
    </dataValidation>
    <dataValidation type="whole" errorStyle="information" allowBlank="1" showInputMessage="1" showErrorMessage="1" prompt="Do not use parcel area or landscape areas when sizing the facility. See criteria guidance."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A07EF5D2-9295-4612-861D-E3F2FB139060}">
      <formula1>0</formula1>
      <formula2>871200</formula2>
    </dataValidation>
    <dataValidation type="decimal" allowBlank="1" showInputMessage="1" showErrorMessage="1" prompt="0.01 to 1.0" sqref="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xr:uid="{EC3479F7-F616-43F1-86FC-2D85CF3D141A}">
      <formula1>0.01</formula1>
      <formula2>1</formula2>
    </dataValidation>
    <dataValidation type="decimal" showInputMessage="1" showErrorMessage="1" prompt="1.1 to 2.5"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82C1A0AA-3BC3-416A-8164-083EC850676D}">
      <formula1>1.1</formula1>
      <formula2>2.5</formula2>
    </dataValidation>
    <dataValidation allowBlank="1" showInputMessage="1" showErrorMessage="1" prompt="Format: MM/DD/YYYY" sqref="O2 JK2 TG2 ADC2 AMY2 AWU2 BGQ2 BQM2 CAI2 CKE2 CUA2 DDW2 DNS2 DXO2 EHK2 ERG2 FBC2 FKY2 FUU2 GEQ2 GOM2 GYI2 HIE2 HSA2 IBW2 ILS2 IVO2 JFK2 JPG2 JZC2 KIY2 KSU2 LCQ2 LMM2 LWI2 MGE2 MQA2 MZW2 NJS2 NTO2 ODK2 ONG2 OXC2 PGY2 PQU2 QAQ2 QKM2 QUI2 REE2 ROA2 RXW2 SHS2 SRO2 TBK2 TLG2 TVC2 UEY2 UOU2 UYQ2 VIM2 VSI2 WCE2 WMA2 WVW2 O65538 JK65538 TG65538 ADC65538 AMY65538 AWU65538 BGQ65538 BQM65538 CAI65538 CKE65538 CUA65538 DDW65538 DNS65538 DXO65538 EHK65538 ERG65538 FBC65538 FKY65538 FUU65538 GEQ65538 GOM65538 GYI65538 HIE65538 HSA65538 IBW65538 ILS65538 IVO65538 JFK65538 JPG65538 JZC65538 KIY65538 KSU65538 LCQ65538 LMM65538 LWI65538 MGE65538 MQA65538 MZW65538 NJS65538 NTO65538 ODK65538 ONG65538 OXC65538 PGY65538 PQU65538 QAQ65538 QKM65538 QUI65538 REE65538 ROA65538 RXW65538 SHS65538 SRO65538 TBK65538 TLG65538 TVC65538 UEY65538 UOU65538 UYQ65538 VIM65538 VSI65538 WCE65538 WMA65538 WVW65538 O131074 JK131074 TG131074 ADC131074 AMY131074 AWU131074 BGQ131074 BQM131074 CAI131074 CKE131074 CUA131074 DDW131074 DNS131074 DXO131074 EHK131074 ERG131074 FBC131074 FKY131074 FUU131074 GEQ131074 GOM131074 GYI131074 HIE131074 HSA131074 IBW131074 ILS131074 IVO131074 JFK131074 JPG131074 JZC131074 KIY131074 KSU131074 LCQ131074 LMM131074 LWI131074 MGE131074 MQA131074 MZW131074 NJS131074 NTO131074 ODK131074 ONG131074 OXC131074 PGY131074 PQU131074 QAQ131074 QKM131074 QUI131074 REE131074 ROA131074 RXW131074 SHS131074 SRO131074 TBK131074 TLG131074 TVC131074 UEY131074 UOU131074 UYQ131074 VIM131074 VSI131074 WCE131074 WMA131074 WVW131074 O196610 JK196610 TG196610 ADC196610 AMY196610 AWU196610 BGQ196610 BQM196610 CAI196610 CKE196610 CUA196610 DDW196610 DNS196610 DXO196610 EHK196610 ERG196610 FBC196610 FKY196610 FUU196610 GEQ196610 GOM196610 GYI196610 HIE196610 HSA196610 IBW196610 ILS196610 IVO196610 JFK196610 JPG196610 JZC196610 KIY196610 KSU196610 LCQ196610 LMM196610 LWI196610 MGE196610 MQA196610 MZW196610 NJS196610 NTO196610 ODK196610 ONG196610 OXC196610 PGY196610 PQU196610 QAQ196610 QKM196610 QUI196610 REE196610 ROA196610 RXW196610 SHS196610 SRO196610 TBK196610 TLG196610 TVC196610 UEY196610 UOU196610 UYQ196610 VIM196610 VSI196610 WCE196610 WMA196610 WVW196610 O262146 JK262146 TG262146 ADC262146 AMY262146 AWU262146 BGQ262146 BQM262146 CAI262146 CKE262146 CUA262146 DDW262146 DNS262146 DXO262146 EHK262146 ERG262146 FBC262146 FKY262146 FUU262146 GEQ262146 GOM262146 GYI262146 HIE262146 HSA262146 IBW262146 ILS262146 IVO262146 JFK262146 JPG262146 JZC262146 KIY262146 KSU262146 LCQ262146 LMM262146 LWI262146 MGE262146 MQA262146 MZW262146 NJS262146 NTO262146 ODK262146 ONG262146 OXC262146 PGY262146 PQU262146 QAQ262146 QKM262146 QUI262146 REE262146 ROA262146 RXW262146 SHS262146 SRO262146 TBK262146 TLG262146 TVC262146 UEY262146 UOU262146 UYQ262146 VIM262146 VSI262146 WCE262146 WMA262146 WVW262146 O327682 JK327682 TG327682 ADC327682 AMY327682 AWU327682 BGQ327682 BQM327682 CAI327682 CKE327682 CUA327682 DDW327682 DNS327682 DXO327682 EHK327682 ERG327682 FBC327682 FKY327682 FUU327682 GEQ327682 GOM327682 GYI327682 HIE327682 HSA327682 IBW327682 ILS327682 IVO327682 JFK327682 JPG327682 JZC327682 KIY327682 KSU327682 LCQ327682 LMM327682 LWI327682 MGE327682 MQA327682 MZW327682 NJS327682 NTO327682 ODK327682 ONG327682 OXC327682 PGY327682 PQU327682 QAQ327682 QKM327682 QUI327682 REE327682 ROA327682 RXW327682 SHS327682 SRO327682 TBK327682 TLG327682 TVC327682 UEY327682 UOU327682 UYQ327682 VIM327682 VSI327682 WCE327682 WMA327682 WVW327682 O393218 JK393218 TG393218 ADC393218 AMY393218 AWU393218 BGQ393218 BQM393218 CAI393218 CKE393218 CUA393218 DDW393218 DNS393218 DXO393218 EHK393218 ERG393218 FBC393218 FKY393218 FUU393218 GEQ393218 GOM393218 GYI393218 HIE393218 HSA393218 IBW393218 ILS393218 IVO393218 JFK393218 JPG393218 JZC393218 KIY393218 KSU393218 LCQ393218 LMM393218 LWI393218 MGE393218 MQA393218 MZW393218 NJS393218 NTO393218 ODK393218 ONG393218 OXC393218 PGY393218 PQU393218 QAQ393218 QKM393218 QUI393218 REE393218 ROA393218 RXW393218 SHS393218 SRO393218 TBK393218 TLG393218 TVC393218 UEY393218 UOU393218 UYQ393218 VIM393218 VSI393218 WCE393218 WMA393218 WVW393218 O458754 JK458754 TG458754 ADC458754 AMY458754 AWU458754 BGQ458754 BQM458754 CAI458754 CKE458754 CUA458754 DDW458754 DNS458754 DXO458754 EHK458754 ERG458754 FBC458754 FKY458754 FUU458754 GEQ458754 GOM458754 GYI458754 HIE458754 HSA458754 IBW458754 ILS458754 IVO458754 JFK458754 JPG458754 JZC458754 KIY458754 KSU458754 LCQ458754 LMM458754 LWI458754 MGE458754 MQA458754 MZW458754 NJS458754 NTO458754 ODK458754 ONG458754 OXC458754 PGY458754 PQU458754 QAQ458754 QKM458754 QUI458754 REE458754 ROA458754 RXW458754 SHS458754 SRO458754 TBK458754 TLG458754 TVC458754 UEY458754 UOU458754 UYQ458754 VIM458754 VSI458754 WCE458754 WMA458754 WVW458754 O524290 JK524290 TG524290 ADC524290 AMY524290 AWU524290 BGQ524290 BQM524290 CAI524290 CKE524290 CUA524290 DDW524290 DNS524290 DXO524290 EHK524290 ERG524290 FBC524290 FKY524290 FUU524290 GEQ524290 GOM524290 GYI524290 HIE524290 HSA524290 IBW524290 ILS524290 IVO524290 JFK524290 JPG524290 JZC524290 KIY524290 KSU524290 LCQ524290 LMM524290 LWI524290 MGE524290 MQA524290 MZW524290 NJS524290 NTO524290 ODK524290 ONG524290 OXC524290 PGY524290 PQU524290 QAQ524290 QKM524290 QUI524290 REE524290 ROA524290 RXW524290 SHS524290 SRO524290 TBK524290 TLG524290 TVC524290 UEY524290 UOU524290 UYQ524290 VIM524290 VSI524290 WCE524290 WMA524290 WVW524290 O589826 JK589826 TG589826 ADC589826 AMY589826 AWU589826 BGQ589826 BQM589826 CAI589826 CKE589826 CUA589826 DDW589826 DNS589826 DXO589826 EHK589826 ERG589826 FBC589826 FKY589826 FUU589826 GEQ589826 GOM589826 GYI589826 HIE589826 HSA589826 IBW589826 ILS589826 IVO589826 JFK589826 JPG589826 JZC589826 KIY589826 KSU589826 LCQ589826 LMM589826 LWI589826 MGE589826 MQA589826 MZW589826 NJS589826 NTO589826 ODK589826 ONG589826 OXC589826 PGY589826 PQU589826 QAQ589826 QKM589826 QUI589826 REE589826 ROA589826 RXW589826 SHS589826 SRO589826 TBK589826 TLG589826 TVC589826 UEY589826 UOU589826 UYQ589826 VIM589826 VSI589826 WCE589826 WMA589826 WVW589826 O655362 JK655362 TG655362 ADC655362 AMY655362 AWU655362 BGQ655362 BQM655362 CAI655362 CKE655362 CUA655362 DDW655362 DNS655362 DXO655362 EHK655362 ERG655362 FBC655362 FKY655362 FUU655362 GEQ655362 GOM655362 GYI655362 HIE655362 HSA655362 IBW655362 ILS655362 IVO655362 JFK655362 JPG655362 JZC655362 KIY655362 KSU655362 LCQ655362 LMM655362 LWI655362 MGE655362 MQA655362 MZW655362 NJS655362 NTO655362 ODK655362 ONG655362 OXC655362 PGY655362 PQU655362 QAQ655362 QKM655362 QUI655362 REE655362 ROA655362 RXW655362 SHS655362 SRO655362 TBK655362 TLG655362 TVC655362 UEY655362 UOU655362 UYQ655362 VIM655362 VSI655362 WCE655362 WMA655362 WVW655362 O720898 JK720898 TG720898 ADC720898 AMY720898 AWU720898 BGQ720898 BQM720898 CAI720898 CKE720898 CUA720898 DDW720898 DNS720898 DXO720898 EHK720898 ERG720898 FBC720898 FKY720898 FUU720898 GEQ720898 GOM720898 GYI720898 HIE720898 HSA720898 IBW720898 ILS720898 IVO720898 JFK720898 JPG720898 JZC720898 KIY720898 KSU720898 LCQ720898 LMM720898 LWI720898 MGE720898 MQA720898 MZW720898 NJS720898 NTO720898 ODK720898 ONG720898 OXC720898 PGY720898 PQU720898 QAQ720898 QKM720898 QUI720898 REE720898 ROA720898 RXW720898 SHS720898 SRO720898 TBK720898 TLG720898 TVC720898 UEY720898 UOU720898 UYQ720898 VIM720898 VSI720898 WCE720898 WMA720898 WVW720898 O786434 JK786434 TG786434 ADC786434 AMY786434 AWU786434 BGQ786434 BQM786434 CAI786434 CKE786434 CUA786434 DDW786434 DNS786434 DXO786434 EHK786434 ERG786434 FBC786434 FKY786434 FUU786434 GEQ786434 GOM786434 GYI786434 HIE786434 HSA786434 IBW786434 ILS786434 IVO786434 JFK786434 JPG786434 JZC786434 KIY786434 KSU786434 LCQ786434 LMM786434 LWI786434 MGE786434 MQA786434 MZW786434 NJS786434 NTO786434 ODK786434 ONG786434 OXC786434 PGY786434 PQU786434 QAQ786434 QKM786434 QUI786434 REE786434 ROA786434 RXW786434 SHS786434 SRO786434 TBK786434 TLG786434 TVC786434 UEY786434 UOU786434 UYQ786434 VIM786434 VSI786434 WCE786434 WMA786434 WVW786434 O851970 JK851970 TG851970 ADC851970 AMY851970 AWU851970 BGQ851970 BQM851970 CAI851970 CKE851970 CUA851970 DDW851970 DNS851970 DXO851970 EHK851970 ERG851970 FBC851970 FKY851970 FUU851970 GEQ851970 GOM851970 GYI851970 HIE851970 HSA851970 IBW851970 ILS851970 IVO851970 JFK851970 JPG851970 JZC851970 KIY851970 KSU851970 LCQ851970 LMM851970 LWI851970 MGE851970 MQA851970 MZW851970 NJS851970 NTO851970 ODK851970 ONG851970 OXC851970 PGY851970 PQU851970 QAQ851970 QKM851970 QUI851970 REE851970 ROA851970 RXW851970 SHS851970 SRO851970 TBK851970 TLG851970 TVC851970 UEY851970 UOU851970 UYQ851970 VIM851970 VSI851970 WCE851970 WMA851970 WVW851970 O917506 JK917506 TG917506 ADC917506 AMY917506 AWU917506 BGQ917506 BQM917506 CAI917506 CKE917506 CUA917506 DDW917506 DNS917506 DXO917506 EHK917506 ERG917506 FBC917506 FKY917506 FUU917506 GEQ917506 GOM917506 GYI917506 HIE917506 HSA917506 IBW917506 ILS917506 IVO917506 JFK917506 JPG917506 JZC917506 KIY917506 KSU917506 LCQ917506 LMM917506 LWI917506 MGE917506 MQA917506 MZW917506 NJS917506 NTO917506 ODK917506 ONG917506 OXC917506 PGY917506 PQU917506 QAQ917506 QKM917506 QUI917506 REE917506 ROA917506 RXW917506 SHS917506 SRO917506 TBK917506 TLG917506 TVC917506 UEY917506 UOU917506 UYQ917506 VIM917506 VSI917506 WCE917506 WMA917506 WVW917506 O983042 JK983042 TG983042 ADC983042 AMY983042 AWU983042 BGQ983042 BQM983042 CAI983042 CKE983042 CUA983042 DDW983042 DNS983042 DXO983042 EHK983042 ERG983042 FBC983042 FKY983042 FUU983042 GEQ983042 GOM983042 GYI983042 HIE983042 HSA983042 IBW983042 ILS983042 IVO983042 JFK983042 JPG983042 JZC983042 KIY983042 KSU983042 LCQ983042 LMM983042 LWI983042 MGE983042 MQA983042 MZW983042 NJS983042 NTO983042 ODK983042 ONG983042 OXC983042 PGY983042 PQU983042 QAQ983042 QKM983042 QUI983042 REE983042 ROA983042 RXW983042 SHS983042 SRO983042 TBK983042 TLG983042 TVC983042 UEY983042 UOU983042 UYQ983042 VIM983042 VSI983042 WCE983042 WMA983042 WVW983042" xr:uid="{9FD7580F-96BE-4FB2-96E7-C87D01F1B2DD}"/>
    <dataValidation allowBlank="1" showInputMessage="1" showErrorMessage="1" prompt="Designer's initials"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xr:uid="{EECC2EDE-24E3-45A8-9CB7-50A2C3665B14}"/>
    <dataValidation allowBlank="1" showInputMessage="1" showErrorMessage="1" promptTitle="Enter:" prompt="Project Name_x000a_Assr Parcel No._x000a_Application No." sqref="D2:K2 IZ2:JG2 SV2:TC2 ACR2:ACY2 AMN2:AMU2 AWJ2:AWQ2 BGF2:BGM2 BQB2:BQI2 BZX2:CAE2 CJT2:CKA2 CTP2:CTW2 DDL2:DDS2 DNH2:DNO2 DXD2:DXK2 EGZ2:EHG2 EQV2:ERC2 FAR2:FAY2 FKN2:FKU2 FUJ2:FUQ2 GEF2:GEM2 GOB2:GOI2 GXX2:GYE2 HHT2:HIA2 HRP2:HRW2 IBL2:IBS2 ILH2:ILO2 IVD2:IVK2 JEZ2:JFG2 JOV2:JPC2 JYR2:JYY2 KIN2:KIU2 KSJ2:KSQ2 LCF2:LCM2 LMB2:LMI2 LVX2:LWE2 MFT2:MGA2 MPP2:MPW2 MZL2:MZS2 NJH2:NJO2 NTD2:NTK2 OCZ2:ODG2 OMV2:ONC2 OWR2:OWY2 PGN2:PGU2 PQJ2:PQQ2 QAF2:QAM2 QKB2:QKI2 QTX2:QUE2 RDT2:REA2 RNP2:RNW2 RXL2:RXS2 SHH2:SHO2 SRD2:SRK2 TAZ2:TBG2 TKV2:TLC2 TUR2:TUY2 UEN2:UEU2 UOJ2:UOQ2 UYF2:UYM2 VIB2:VII2 VRX2:VSE2 WBT2:WCA2 WLP2:WLW2 WVL2:WVS2 D65538:K65538 IZ65538:JG65538 SV65538:TC65538 ACR65538:ACY65538 AMN65538:AMU65538 AWJ65538:AWQ65538 BGF65538:BGM65538 BQB65538:BQI65538 BZX65538:CAE65538 CJT65538:CKA65538 CTP65538:CTW65538 DDL65538:DDS65538 DNH65538:DNO65538 DXD65538:DXK65538 EGZ65538:EHG65538 EQV65538:ERC65538 FAR65538:FAY65538 FKN65538:FKU65538 FUJ65538:FUQ65538 GEF65538:GEM65538 GOB65538:GOI65538 GXX65538:GYE65538 HHT65538:HIA65538 HRP65538:HRW65538 IBL65538:IBS65538 ILH65538:ILO65538 IVD65538:IVK65538 JEZ65538:JFG65538 JOV65538:JPC65538 JYR65538:JYY65538 KIN65538:KIU65538 KSJ65538:KSQ65538 LCF65538:LCM65538 LMB65538:LMI65538 LVX65538:LWE65538 MFT65538:MGA65538 MPP65538:MPW65538 MZL65538:MZS65538 NJH65538:NJO65538 NTD65538:NTK65538 OCZ65538:ODG65538 OMV65538:ONC65538 OWR65538:OWY65538 PGN65538:PGU65538 PQJ65538:PQQ65538 QAF65538:QAM65538 QKB65538:QKI65538 QTX65538:QUE65538 RDT65538:REA65538 RNP65538:RNW65538 RXL65538:RXS65538 SHH65538:SHO65538 SRD65538:SRK65538 TAZ65538:TBG65538 TKV65538:TLC65538 TUR65538:TUY65538 UEN65538:UEU65538 UOJ65538:UOQ65538 UYF65538:UYM65538 VIB65538:VII65538 VRX65538:VSE65538 WBT65538:WCA65538 WLP65538:WLW65538 WVL65538:WVS65538 D131074:K131074 IZ131074:JG131074 SV131074:TC131074 ACR131074:ACY131074 AMN131074:AMU131074 AWJ131074:AWQ131074 BGF131074:BGM131074 BQB131074:BQI131074 BZX131074:CAE131074 CJT131074:CKA131074 CTP131074:CTW131074 DDL131074:DDS131074 DNH131074:DNO131074 DXD131074:DXK131074 EGZ131074:EHG131074 EQV131074:ERC131074 FAR131074:FAY131074 FKN131074:FKU131074 FUJ131074:FUQ131074 GEF131074:GEM131074 GOB131074:GOI131074 GXX131074:GYE131074 HHT131074:HIA131074 HRP131074:HRW131074 IBL131074:IBS131074 ILH131074:ILO131074 IVD131074:IVK131074 JEZ131074:JFG131074 JOV131074:JPC131074 JYR131074:JYY131074 KIN131074:KIU131074 KSJ131074:KSQ131074 LCF131074:LCM131074 LMB131074:LMI131074 LVX131074:LWE131074 MFT131074:MGA131074 MPP131074:MPW131074 MZL131074:MZS131074 NJH131074:NJO131074 NTD131074:NTK131074 OCZ131074:ODG131074 OMV131074:ONC131074 OWR131074:OWY131074 PGN131074:PGU131074 PQJ131074:PQQ131074 QAF131074:QAM131074 QKB131074:QKI131074 QTX131074:QUE131074 RDT131074:REA131074 RNP131074:RNW131074 RXL131074:RXS131074 SHH131074:SHO131074 SRD131074:SRK131074 TAZ131074:TBG131074 TKV131074:TLC131074 TUR131074:TUY131074 UEN131074:UEU131074 UOJ131074:UOQ131074 UYF131074:UYM131074 VIB131074:VII131074 VRX131074:VSE131074 WBT131074:WCA131074 WLP131074:WLW131074 WVL131074:WVS131074 D196610:K196610 IZ196610:JG196610 SV196610:TC196610 ACR196610:ACY196610 AMN196610:AMU196610 AWJ196610:AWQ196610 BGF196610:BGM196610 BQB196610:BQI196610 BZX196610:CAE196610 CJT196610:CKA196610 CTP196610:CTW196610 DDL196610:DDS196610 DNH196610:DNO196610 DXD196610:DXK196610 EGZ196610:EHG196610 EQV196610:ERC196610 FAR196610:FAY196610 FKN196610:FKU196610 FUJ196610:FUQ196610 GEF196610:GEM196610 GOB196610:GOI196610 GXX196610:GYE196610 HHT196610:HIA196610 HRP196610:HRW196610 IBL196610:IBS196610 ILH196610:ILO196610 IVD196610:IVK196610 JEZ196610:JFG196610 JOV196610:JPC196610 JYR196610:JYY196610 KIN196610:KIU196610 KSJ196610:KSQ196610 LCF196610:LCM196610 LMB196610:LMI196610 LVX196610:LWE196610 MFT196610:MGA196610 MPP196610:MPW196610 MZL196610:MZS196610 NJH196610:NJO196610 NTD196610:NTK196610 OCZ196610:ODG196610 OMV196610:ONC196610 OWR196610:OWY196610 PGN196610:PGU196610 PQJ196610:PQQ196610 QAF196610:QAM196610 QKB196610:QKI196610 QTX196610:QUE196610 RDT196610:REA196610 RNP196610:RNW196610 RXL196610:RXS196610 SHH196610:SHO196610 SRD196610:SRK196610 TAZ196610:TBG196610 TKV196610:TLC196610 TUR196610:TUY196610 UEN196610:UEU196610 UOJ196610:UOQ196610 UYF196610:UYM196610 VIB196610:VII196610 VRX196610:VSE196610 WBT196610:WCA196610 WLP196610:WLW196610 WVL196610:WVS196610 D262146:K262146 IZ262146:JG262146 SV262146:TC262146 ACR262146:ACY262146 AMN262146:AMU262146 AWJ262146:AWQ262146 BGF262146:BGM262146 BQB262146:BQI262146 BZX262146:CAE262146 CJT262146:CKA262146 CTP262146:CTW262146 DDL262146:DDS262146 DNH262146:DNO262146 DXD262146:DXK262146 EGZ262146:EHG262146 EQV262146:ERC262146 FAR262146:FAY262146 FKN262146:FKU262146 FUJ262146:FUQ262146 GEF262146:GEM262146 GOB262146:GOI262146 GXX262146:GYE262146 HHT262146:HIA262146 HRP262146:HRW262146 IBL262146:IBS262146 ILH262146:ILO262146 IVD262146:IVK262146 JEZ262146:JFG262146 JOV262146:JPC262146 JYR262146:JYY262146 KIN262146:KIU262146 KSJ262146:KSQ262146 LCF262146:LCM262146 LMB262146:LMI262146 LVX262146:LWE262146 MFT262146:MGA262146 MPP262146:MPW262146 MZL262146:MZS262146 NJH262146:NJO262146 NTD262146:NTK262146 OCZ262146:ODG262146 OMV262146:ONC262146 OWR262146:OWY262146 PGN262146:PGU262146 PQJ262146:PQQ262146 QAF262146:QAM262146 QKB262146:QKI262146 QTX262146:QUE262146 RDT262146:REA262146 RNP262146:RNW262146 RXL262146:RXS262146 SHH262146:SHO262146 SRD262146:SRK262146 TAZ262146:TBG262146 TKV262146:TLC262146 TUR262146:TUY262146 UEN262146:UEU262146 UOJ262146:UOQ262146 UYF262146:UYM262146 VIB262146:VII262146 VRX262146:VSE262146 WBT262146:WCA262146 WLP262146:WLW262146 WVL262146:WVS262146 D327682:K327682 IZ327682:JG327682 SV327682:TC327682 ACR327682:ACY327682 AMN327682:AMU327682 AWJ327682:AWQ327682 BGF327682:BGM327682 BQB327682:BQI327682 BZX327682:CAE327682 CJT327682:CKA327682 CTP327682:CTW327682 DDL327682:DDS327682 DNH327682:DNO327682 DXD327682:DXK327682 EGZ327682:EHG327682 EQV327682:ERC327682 FAR327682:FAY327682 FKN327682:FKU327682 FUJ327682:FUQ327682 GEF327682:GEM327682 GOB327682:GOI327682 GXX327682:GYE327682 HHT327682:HIA327682 HRP327682:HRW327682 IBL327682:IBS327682 ILH327682:ILO327682 IVD327682:IVK327682 JEZ327682:JFG327682 JOV327682:JPC327682 JYR327682:JYY327682 KIN327682:KIU327682 KSJ327682:KSQ327682 LCF327682:LCM327682 LMB327682:LMI327682 LVX327682:LWE327682 MFT327682:MGA327682 MPP327682:MPW327682 MZL327682:MZS327682 NJH327682:NJO327682 NTD327682:NTK327682 OCZ327682:ODG327682 OMV327682:ONC327682 OWR327682:OWY327682 PGN327682:PGU327682 PQJ327682:PQQ327682 QAF327682:QAM327682 QKB327682:QKI327682 QTX327682:QUE327682 RDT327682:REA327682 RNP327682:RNW327682 RXL327682:RXS327682 SHH327682:SHO327682 SRD327682:SRK327682 TAZ327682:TBG327682 TKV327682:TLC327682 TUR327682:TUY327682 UEN327682:UEU327682 UOJ327682:UOQ327682 UYF327682:UYM327682 VIB327682:VII327682 VRX327682:VSE327682 WBT327682:WCA327682 WLP327682:WLW327682 WVL327682:WVS327682 D393218:K393218 IZ393218:JG393218 SV393218:TC393218 ACR393218:ACY393218 AMN393218:AMU393218 AWJ393218:AWQ393218 BGF393218:BGM393218 BQB393218:BQI393218 BZX393218:CAE393218 CJT393218:CKA393218 CTP393218:CTW393218 DDL393218:DDS393218 DNH393218:DNO393218 DXD393218:DXK393218 EGZ393218:EHG393218 EQV393218:ERC393218 FAR393218:FAY393218 FKN393218:FKU393218 FUJ393218:FUQ393218 GEF393218:GEM393218 GOB393218:GOI393218 GXX393218:GYE393218 HHT393218:HIA393218 HRP393218:HRW393218 IBL393218:IBS393218 ILH393218:ILO393218 IVD393218:IVK393218 JEZ393218:JFG393218 JOV393218:JPC393218 JYR393218:JYY393218 KIN393218:KIU393218 KSJ393218:KSQ393218 LCF393218:LCM393218 LMB393218:LMI393218 LVX393218:LWE393218 MFT393218:MGA393218 MPP393218:MPW393218 MZL393218:MZS393218 NJH393218:NJO393218 NTD393218:NTK393218 OCZ393218:ODG393218 OMV393218:ONC393218 OWR393218:OWY393218 PGN393218:PGU393218 PQJ393218:PQQ393218 QAF393218:QAM393218 QKB393218:QKI393218 QTX393218:QUE393218 RDT393218:REA393218 RNP393218:RNW393218 RXL393218:RXS393218 SHH393218:SHO393218 SRD393218:SRK393218 TAZ393218:TBG393218 TKV393218:TLC393218 TUR393218:TUY393218 UEN393218:UEU393218 UOJ393218:UOQ393218 UYF393218:UYM393218 VIB393218:VII393218 VRX393218:VSE393218 WBT393218:WCA393218 WLP393218:WLW393218 WVL393218:WVS393218 D458754:K458754 IZ458754:JG458754 SV458754:TC458754 ACR458754:ACY458754 AMN458754:AMU458754 AWJ458754:AWQ458754 BGF458754:BGM458754 BQB458754:BQI458754 BZX458754:CAE458754 CJT458754:CKA458754 CTP458754:CTW458754 DDL458754:DDS458754 DNH458754:DNO458754 DXD458754:DXK458754 EGZ458754:EHG458754 EQV458754:ERC458754 FAR458754:FAY458754 FKN458754:FKU458754 FUJ458754:FUQ458754 GEF458754:GEM458754 GOB458754:GOI458754 GXX458754:GYE458754 HHT458754:HIA458754 HRP458754:HRW458754 IBL458754:IBS458754 ILH458754:ILO458754 IVD458754:IVK458754 JEZ458754:JFG458754 JOV458754:JPC458754 JYR458754:JYY458754 KIN458754:KIU458754 KSJ458754:KSQ458754 LCF458754:LCM458754 LMB458754:LMI458754 LVX458754:LWE458754 MFT458754:MGA458754 MPP458754:MPW458754 MZL458754:MZS458754 NJH458754:NJO458754 NTD458754:NTK458754 OCZ458754:ODG458754 OMV458754:ONC458754 OWR458754:OWY458754 PGN458754:PGU458754 PQJ458754:PQQ458754 QAF458754:QAM458754 QKB458754:QKI458754 QTX458754:QUE458754 RDT458754:REA458754 RNP458754:RNW458754 RXL458754:RXS458754 SHH458754:SHO458754 SRD458754:SRK458754 TAZ458754:TBG458754 TKV458754:TLC458754 TUR458754:TUY458754 UEN458754:UEU458754 UOJ458754:UOQ458754 UYF458754:UYM458754 VIB458754:VII458754 VRX458754:VSE458754 WBT458754:WCA458754 WLP458754:WLW458754 WVL458754:WVS458754 D524290:K524290 IZ524290:JG524290 SV524290:TC524290 ACR524290:ACY524290 AMN524290:AMU524290 AWJ524290:AWQ524290 BGF524290:BGM524290 BQB524290:BQI524290 BZX524290:CAE524290 CJT524290:CKA524290 CTP524290:CTW524290 DDL524290:DDS524290 DNH524290:DNO524290 DXD524290:DXK524290 EGZ524290:EHG524290 EQV524290:ERC524290 FAR524290:FAY524290 FKN524290:FKU524290 FUJ524290:FUQ524290 GEF524290:GEM524290 GOB524290:GOI524290 GXX524290:GYE524290 HHT524290:HIA524290 HRP524290:HRW524290 IBL524290:IBS524290 ILH524290:ILO524290 IVD524290:IVK524290 JEZ524290:JFG524290 JOV524290:JPC524290 JYR524290:JYY524290 KIN524290:KIU524290 KSJ524290:KSQ524290 LCF524290:LCM524290 LMB524290:LMI524290 LVX524290:LWE524290 MFT524290:MGA524290 MPP524290:MPW524290 MZL524290:MZS524290 NJH524290:NJO524290 NTD524290:NTK524290 OCZ524290:ODG524290 OMV524290:ONC524290 OWR524290:OWY524290 PGN524290:PGU524290 PQJ524290:PQQ524290 QAF524290:QAM524290 QKB524290:QKI524290 QTX524290:QUE524290 RDT524290:REA524290 RNP524290:RNW524290 RXL524290:RXS524290 SHH524290:SHO524290 SRD524290:SRK524290 TAZ524290:TBG524290 TKV524290:TLC524290 TUR524290:TUY524290 UEN524290:UEU524290 UOJ524290:UOQ524290 UYF524290:UYM524290 VIB524290:VII524290 VRX524290:VSE524290 WBT524290:WCA524290 WLP524290:WLW524290 WVL524290:WVS524290 D589826:K589826 IZ589826:JG589826 SV589826:TC589826 ACR589826:ACY589826 AMN589826:AMU589826 AWJ589826:AWQ589826 BGF589826:BGM589826 BQB589826:BQI589826 BZX589826:CAE589826 CJT589826:CKA589826 CTP589826:CTW589826 DDL589826:DDS589826 DNH589826:DNO589826 DXD589826:DXK589826 EGZ589826:EHG589826 EQV589826:ERC589826 FAR589826:FAY589826 FKN589826:FKU589826 FUJ589826:FUQ589826 GEF589826:GEM589826 GOB589826:GOI589826 GXX589826:GYE589826 HHT589826:HIA589826 HRP589826:HRW589826 IBL589826:IBS589826 ILH589826:ILO589826 IVD589826:IVK589826 JEZ589826:JFG589826 JOV589826:JPC589826 JYR589826:JYY589826 KIN589826:KIU589826 KSJ589826:KSQ589826 LCF589826:LCM589826 LMB589826:LMI589826 LVX589826:LWE589826 MFT589826:MGA589826 MPP589826:MPW589826 MZL589826:MZS589826 NJH589826:NJO589826 NTD589826:NTK589826 OCZ589826:ODG589826 OMV589826:ONC589826 OWR589826:OWY589826 PGN589826:PGU589826 PQJ589826:PQQ589826 QAF589826:QAM589826 QKB589826:QKI589826 QTX589826:QUE589826 RDT589826:REA589826 RNP589826:RNW589826 RXL589826:RXS589826 SHH589826:SHO589826 SRD589826:SRK589826 TAZ589826:TBG589826 TKV589826:TLC589826 TUR589826:TUY589826 UEN589826:UEU589826 UOJ589826:UOQ589826 UYF589826:UYM589826 VIB589826:VII589826 VRX589826:VSE589826 WBT589826:WCA589826 WLP589826:WLW589826 WVL589826:WVS589826 D655362:K655362 IZ655362:JG655362 SV655362:TC655362 ACR655362:ACY655362 AMN655362:AMU655362 AWJ655362:AWQ655362 BGF655362:BGM655362 BQB655362:BQI655362 BZX655362:CAE655362 CJT655362:CKA655362 CTP655362:CTW655362 DDL655362:DDS655362 DNH655362:DNO655362 DXD655362:DXK655362 EGZ655362:EHG655362 EQV655362:ERC655362 FAR655362:FAY655362 FKN655362:FKU655362 FUJ655362:FUQ655362 GEF655362:GEM655362 GOB655362:GOI655362 GXX655362:GYE655362 HHT655362:HIA655362 HRP655362:HRW655362 IBL655362:IBS655362 ILH655362:ILO655362 IVD655362:IVK655362 JEZ655362:JFG655362 JOV655362:JPC655362 JYR655362:JYY655362 KIN655362:KIU655362 KSJ655362:KSQ655362 LCF655362:LCM655362 LMB655362:LMI655362 LVX655362:LWE655362 MFT655362:MGA655362 MPP655362:MPW655362 MZL655362:MZS655362 NJH655362:NJO655362 NTD655362:NTK655362 OCZ655362:ODG655362 OMV655362:ONC655362 OWR655362:OWY655362 PGN655362:PGU655362 PQJ655362:PQQ655362 QAF655362:QAM655362 QKB655362:QKI655362 QTX655362:QUE655362 RDT655362:REA655362 RNP655362:RNW655362 RXL655362:RXS655362 SHH655362:SHO655362 SRD655362:SRK655362 TAZ655362:TBG655362 TKV655362:TLC655362 TUR655362:TUY655362 UEN655362:UEU655362 UOJ655362:UOQ655362 UYF655362:UYM655362 VIB655362:VII655362 VRX655362:VSE655362 WBT655362:WCA655362 WLP655362:WLW655362 WVL655362:WVS655362 D720898:K720898 IZ720898:JG720898 SV720898:TC720898 ACR720898:ACY720898 AMN720898:AMU720898 AWJ720898:AWQ720898 BGF720898:BGM720898 BQB720898:BQI720898 BZX720898:CAE720898 CJT720898:CKA720898 CTP720898:CTW720898 DDL720898:DDS720898 DNH720898:DNO720898 DXD720898:DXK720898 EGZ720898:EHG720898 EQV720898:ERC720898 FAR720898:FAY720898 FKN720898:FKU720898 FUJ720898:FUQ720898 GEF720898:GEM720898 GOB720898:GOI720898 GXX720898:GYE720898 HHT720898:HIA720898 HRP720898:HRW720898 IBL720898:IBS720898 ILH720898:ILO720898 IVD720898:IVK720898 JEZ720898:JFG720898 JOV720898:JPC720898 JYR720898:JYY720898 KIN720898:KIU720898 KSJ720898:KSQ720898 LCF720898:LCM720898 LMB720898:LMI720898 LVX720898:LWE720898 MFT720898:MGA720898 MPP720898:MPW720898 MZL720898:MZS720898 NJH720898:NJO720898 NTD720898:NTK720898 OCZ720898:ODG720898 OMV720898:ONC720898 OWR720898:OWY720898 PGN720898:PGU720898 PQJ720898:PQQ720898 QAF720898:QAM720898 QKB720898:QKI720898 QTX720898:QUE720898 RDT720898:REA720898 RNP720898:RNW720898 RXL720898:RXS720898 SHH720898:SHO720898 SRD720898:SRK720898 TAZ720898:TBG720898 TKV720898:TLC720898 TUR720898:TUY720898 UEN720898:UEU720898 UOJ720898:UOQ720898 UYF720898:UYM720898 VIB720898:VII720898 VRX720898:VSE720898 WBT720898:WCA720898 WLP720898:WLW720898 WVL720898:WVS720898 D786434:K786434 IZ786434:JG786434 SV786434:TC786434 ACR786434:ACY786434 AMN786434:AMU786434 AWJ786434:AWQ786434 BGF786434:BGM786434 BQB786434:BQI786434 BZX786434:CAE786434 CJT786434:CKA786434 CTP786434:CTW786434 DDL786434:DDS786434 DNH786434:DNO786434 DXD786434:DXK786434 EGZ786434:EHG786434 EQV786434:ERC786434 FAR786434:FAY786434 FKN786434:FKU786434 FUJ786434:FUQ786434 GEF786434:GEM786434 GOB786434:GOI786434 GXX786434:GYE786434 HHT786434:HIA786434 HRP786434:HRW786434 IBL786434:IBS786434 ILH786434:ILO786434 IVD786434:IVK786434 JEZ786434:JFG786434 JOV786434:JPC786434 JYR786434:JYY786434 KIN786434:KIU786434 KSJ786434:KSQ786434 LCF786434:LCM786434 LMB786434:LMI786434 LVX786434:LWE786434 MFT786434:MGA786434 MPP786434:MPW786434 MZL786434:MZS786434 NJH786434:NJO786434 NTD786434:NTK786434 OCZ786434:ODG786434 OMV786434:ONC786434 OWR786434:OWY786434 PGN786434:PGU786434 PQJ786434:PQQ786434 QAF786434:QAM786434 QKB786434:QKI786434 QTX786434:QUE786434 RDT786434:REA786434 RNP786434:RNW786434 RXL786434:RXS786434 SHH786434:SHO786434 SRD786434:SRK786434 TAZ786434:TBG786434 TKV786434:TLC786434 TUR786434:TUY786434 UEN786434:UEU786434 UOJ786434:UOQ786434 UYF786434:UYM786434 VIB786434:VII786434 VRX786434:VSE786434 WBT786434:WCA786434 WLP786434:WLW786434 WVL786434:WVS786434 D851970:K851970 IZ851970:JG851970 SV851970:TC851970 ACR851970:ACY851970 AMN851970:AMU851970 AWJ851970:AWQ851970 BGF851970:BGM851970 BQB851970:BQI851970 BZX851970:CAE851970 CJT851970:CKA851970 CTP851970:CTW851970 DDL851970:DDS851970 DNH851970:DNO851970 DXD851970:DXK851970 EGZ851970:EHG851970 EQV851970:ERC851970 FAR851970:FAY851970 FKN851970:FKU851970 FUJ851970:FUQ851970 GEF851970:GEM851970 GOB851970:GOI851970 GXX851970:GYE851970 HHT851970:HIA851970 HRP851970:HRW851970 IBL851970:IBS851970 ILH851970:ILO851970 IVD851970:IVK851970 JEZ851970:JFG851970 JOV851970:JPC851970 JYR851970:JYY851970 KIN851970:KIU851970 KSJ851970:KSQ851970 LCF851970:LCM851970 LMB851970:LMI851970 LVX851970:LWE851970 MFT851970:MGA851970 MPP851970:MPW851970 MZL851970:MZS851970 NJH851970:NJO851970 NTD851970:NTK851970 OCZ851970:ODG851970 OMV851970:ONC851970 OWR851970:OWY851970 PGN851970:PGU851970 PQJ851970:PQQ851970 QAF851970:QAM851970 QKB851970:QKI851970 QTX851970:QUE851970 RDT851970:REA851970 RNP851970:RNW851970 RXL851970:RXS851970 SHH851970:SHO851970 SRD851970:SRK851970 TAZ851970:TBG851970 TKV851970:TLC851970 TUR851970:TUY851970 UEN851970:UEU851970 UOJ851970:UOQ851970 UYF851970:UYM851970 VIB851970:VII851970 VRX851970:VSE851970 WBT851970:WCA851970 WLP851970:WLW851970 WVL851970:WVS851970 D917506:K917506 IZ917506:JG917506 SV917506:TC917506 ACR917506:ACY917506 AMN917506:AMU917506 AWJ917506:AWQ917506 BGF917506:BGM917506 BQB917506:BQI917506 BZX917506:CAE917506 CJT917506:CKA917506 CTP917506:CTW917506 DDL917506:DDS917506 DNH917506:DNO917506 DXD917506:DXK917506 EGZ917506:EHG917506 EQV917506:ERC917506 FAR917506:FAY917506 FKN917506:FKU917506 FUJ917506:FUQ917506 GEF917506:GEM917506 GOB917506:GOI917506 GXX917506:GYE917506 HHT917506:HIA917506 HRP917506:HRW917506 IBL917506:IBS917506 ILH917506:ILO917506 IVD917506:IVK917506 JEZ917506:JFG917506 JOV917506:JPC917506 JYR917506:JYY917506 KIN917506:KIU917506 KSJ917506:KSQ917506 LCF917506:LCM917506 LMB917506:LMI917506 LVX917506:LWE917506 MFT917506:MGA917506 MPP917506:MPW917506 MZL917506:MZS917506 NJH917506:NJO917506 NTD917506:NTK917506 OCZ917506:ODG917506 OMV917506:ONC917506 OWR917506:OWY917506 PGN917506:PGU917506 PQJ917506:PQQ917506 QAF917506:QAM917506 QKB917506:QKI917506 QTX917506:QUE917506 RDT917506:REA917506 RNP917506:RNW917506 RXL917506:RXS917506 SHH917506:SHO917506 SRD917506:SRK917506 TAZ917506:TBG917506 TKV917506:TLC917506 TUR917506:TUY917506 UEN917506:UEU917506 UOJ917506:UOQ917506 UYF917506:UYM917506 VIB917506:VII917506 VRX917506:VSE917506 WBT917506:WCA917506 WLP917506:WLW917506 WVL917506:WVS917506 D983042:K983042 IZ983042:JG983042 SV983042:TC983042 ACR983042:ACY983042 AMN983042:AMU983042 AWJ983042:AWQ983042 BGF983042:BGM983042 BQB983042:BQI983042 BZX983042:CAE983042 CJT983042:CKA983042 CTP983042:CTW983042 DDL983042:DDS983042 DNH983042:DNO983042 DXD983042:DXK983042 EGZ983042:EHG983042 EQV983042:ERC983042 FAR983042:FAY983042 FKN983042:FKU983042 FUJ983042:FUQ983042 GEF983042:GEM983042 GOB983042:GOI983042 GXX983042:GYE983042 HHT983042:HIA983042 HRP983042:HRW983042 IBL983042:IBS983042 ILH983042:ILO983042 IVD983042:IVK983042 JEZ983042:JFG983042 JOV983042:JPC983042 JYR983042:JYY983042 KIN983042:KIU983042 KSJ983042:KSQ983042 LCF983042:LCM983042 LMB983042:LMI983042 LVX983042:LWE983042 MFT983042:MGA983042 MPP983042:MPW983042 MZL983042:MZS983042 NJH983042:NJO983042 NTD983042:NTK983042 OCZ983042:ODG983042 OMV983042:ONC983042 OWR983042:OWY983042 PGN983042:PGU983042 PQJ983042:PQQ983042 QAF983042:QAM983042 QKB983042:QKI983042 QTX983042:QUE983042 RDT983042:REA983042 RNP983042:RNW983042 RXL983042:RXS983042 SHH983042:SHO983042 SRD983042:SRK983042 TAZ983042:TBG983042 TKV983042:TLC983042 TUR983042:TUY983042 UEN983042:UEU983042 UOJ983042:UOQ983042 UYF983042:UYM983042 VIB983042:VII983042 VRX983042:VSE983042 WBT983042:WCA983042 WLP983042:WLW983042 WVL983042:WVS983042" xr:uid="{2048A65F-DA06-45F1-9E1B-F834EBE6CEBC}"/>
  </dataValidations>
  <hyperlinks>
    <hyperlink ref="H44" r:id="rId1" display="http://www.dpw.co.santa-cruz.ca.us/drainage.htm" xr:uid="{E256B8E8-0AB9-4D55-A641-80DD6E0700A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7C35F-D464-4E5B-AC5C-044EA7EEBC0F}">
  <dimension ref="B2:O100"/>
  <sheetViews>
    <sheetView zoomScale="90" zoomScaleNormal="90" workbookViewId="0">
      <selection activeCell="D2" sqref="D2:J2"/>
    </sheetView>
  </sheetViews>
  <sheetFormatPr defaultRowHeight="14.4" x14ac:dyDescent="0.3"/>
  <cols>
    <col min="1" max="1" width="1.6640625" customWidth="1"/>
    <col min="2" max="7" width="11.6640625" customWidth="1"/>
    <col min="8" max="8" width="1.6640625" customWidth="1"/>
    <col min="9" max="10" width="10.6640625" customWidth="1"/>
    <col min="11" max="11" width="1.6640625" customWidth="1"/>
    <col min="12" max="12" width="12.6640625" customWidth="1"/>
    <col min="13" max="13" width="6.6640625" customWidth="1"/>
    <col min="14" max="14" width="10.6640625" customWidth="1"/>
    <col min="15" max="15" width="11.6640625" customWidth="1"/>
    <col min="16" max="16" width="1.6640625" customWidth="1"/>
    <col min="257" max="257" width="1.6640625" customWidth="1"/>
    <col min="258" max="263" width="11.6640625" customWidth="1"/>
    <col min="264" max="264" width="1.6640625" customWidth="1"/>
    <col min="265" max="266" width="10.6640625" customWidth="1"/>
    <col min="267" max="267" width="1.6640625" customWidth="1"/>
    <col min="268" max="268" width="12.6640625" customWidth="1"/>
    <col min="269" max="269" width="6.6640625" customWidth="1"/>
    <col min="270" max="270" width="10.6640625" customWidth="1"/>
    <col min="271" max="271" width="11.6640625" customWidth="1"/>
    <col min="272" max="272" width="1.6640625" customWidth="1"/>
    <col min="513" max="513" width="1.6640625" customWidth="1"/>
    <col min="514" max="519" width="11.6640625" customWidth="1"/>
    <col min="520" max="520" width="1.6640625" customWidth="1"/>
    <col min="521" max="522" width="10.6640625" customWidth="1"/>
    <col min="523" max="523" width="1.6640625" customWidth="1"/>
    <col min="524" max="524" width="12.6640625" customWidth="1"/>
    <col min="525" max="525" width="6.6640625" customWidth="1"/>
    <col min="526" max="526" width="10.6640625" customWidth="1"/>
    <col min="527" max="527" width="11.6640625" customWidth="1"/>
    <col min="528" max="528" width="1.6640625" customWidth="1"/>
    <col min="769" max="769" width="1.6640625" customWidth="1"/>
    <col min="770" max="775" width="11.6640625" customWidth="1"/>
    <col min="776" max="776" width="1.6640625" customWidth="1"/>
    <col min="777" max="778" width="10.6640625" customWidth="1"/>
    <col min="779" max="779" width="1.6640625" customWidth="1"/>
    <col min="780" max="780" width="12.6640625" customWidth="1"/>
    <col min="781" max="781" width="6.6640625" customWidth="1"/>
    <col min="782" max="782" width="10.6640625" customWidth="1"/>
    <col min="783" max="783" width="11.6640625" customWidth="1"/>
    <col min="784" max="784" width="1.6640625" customWidth="1"/>
    <col min="1025" max="1025" width="1.6640625" customWidth="1"/>
    <col min="1026" max="1031" width="11.6640625" customWidth="1"/>
    <col min="1032" max="1032" width="1.6640625" customWidth="1"/>
    <col min="1033" max="1034" width="10.6640625" customWidth="1"/>
    <col min="1035" max="1035" width="1.6640625" customWidth="1"/>
    <col min="1036" max="1036" width="12.6640625" customWidth="1"/>
    <col min="1037" max="1037" width="6.6640625" customWidth="1"/>
    <col min="1038" max="1038" width="10.6640625" customWidth="1"/>
    <col min="1039" max="1039" width="11.6640625" customWidth="1"/>
    <col min="1040" max="1040" width="1.6640625" customWidth="1"/>
    <col min="1281" max="1281" width="1.6640625" customWidth="1"/>
    <col min="1282" max="1287" width="11.6640625" customWidth="1"/>
    <col min="1288" max="1288" width="1.6640625" customWidth="1"/>
    <col min="1289" max="1290" width="10.6640625" customWidth="1"/>
    <col min="1291" max="1291" width="1.6640625" customWidth="1"/>
    <col min="1292" max="1292" width="12.6640625" customWidth="1"/>
    <col min="1293" max="1293" width="6.6640625" customWidth="1"/>
    <col min="1294" max="1294" width="10.6640625" customWidth="1"/>
    <col min="1295" max="1295" width="11.6640625" customWidth="1"/>
    <col min="1296" max="1296" width="1.6640625" customWidth="1"/>
    <col min="1537" max="1537" width="1.6640625" customWidth="1"/>
    <col min="1538" max="1543" width="11.6640625" customWidth="1"/>
    <col min="1544" max="1544" width="1.6640625" customWidth="1"/>
    <col min="1545" max="1546" width="10.6640625" customWidth="1"/>
    <col min="1547" max="1547" width="1.6640625" customWidth="1"/>
    <col min="1548" max="1548" width="12.6640625" customWidth="1"/>
    <col min="1549" max="1549" width="6.6640625" customWidth="1"/>
    <col min="1550" max="1550" width="10.6640625" customWidth="1"/>
    <col min="1551" max="1551" width="11.6640625" customWidth="1"/>
    <col min="1552" max="1552" width="1.6640625" customWidth="1"/>
    <col min="1793" max="1793" width="1.6640625" customWidth="1"/>
    <col min="1794" max="1799" width="11.6640625" customWidth="1"/>
    <col min="1800" max="1800" width="1.6640625" customWidth="1"/>
    <col min="1801" max="1802" width="10.6640625" customWidth="1"/>
    <col min="1803" max="1803" width="1.6640625" customWidth="1"/>
    <col min="1804" max="1804" width="12.6640625" customWidth="1"/>
    <col min="1805" max="1805" width="6.6640625" customWidth="1"/>
    <col min="1806" max="1806" width="10.6640625" customWidth="1"/>
    <col min="1807" max="1807" width="11.6640625" customWidth="1"/>
    <col min="1808" max="1808" width="1.6640625" customWidth="1"/>
    <col min="2049" max="2049" width="1.6640625" customWidth="1"/>
    <col min="2050" max="2055" width="11.6640625" customWidth="1"/>
    <col min="2056" max="2056" width="1.6640625" customWidth="1"/>
    <col min="2057" max="2058" width="10.6640625" customWidth="1"/>
    <col min="2059" max="2059" width="1.6640625" customWidth="1"/>
    <col min="2060" max="2060" width="12.6640625" customWidth="1"/>
    <col min="2061" max="2061" width="6.6640625" customWidth="1"/>
    <col min="2062" max="2062" width="10.6640625" customWidth="1"/>
    <col min="2063" max="2063" width="11.6640625" customWidth="1"/>
    <col min="2064" max="2064" width="1.6640625" customWidth="1"/>
    <col min="2305" max="2305" width="1.6640625" customWidth="1"/>
    <col min="2306" max="2311" width="11.6640625" customWidth="1"/>
    <col min="2312" max="2312" width="1.6640625" customWidth="1"/>
    <col min="2313" max="2314" width="10.6640625" customWidth="1"/>
    <col min="2315" max="2315" width="1.6640625" customWidth="1"/>
    <col min="2316" max="2316" width="12.6640625" customWidth="1"/>
    <col min="2317" max="2317" width="6.6640625" customWidth="1"/>
    <col min="2318" max="2318" width="10.6640625" customWidth="1"/>
    <col min="2319" max="2319" width="11.6640625" customWidth="1"/>
    <col min="2320" max="2320" width="1.6640625" customWidth="1"/>
    <col min="2561" max="2561" width="1.6640625" customWidth="1"/>
    <col min="2562" max="2567" width="11.6640625" customWidth="1"/>
    <col min="2568" max="2568" width="1.6640625" customWidth="1"/>
    <col min="2569" max="2570" width="10.6640625" customWidth="1"/>
    <col min="2571" max="2571" width="1.6640625" customWidth="1"/>
    <col min="2572" max="2572" width="12.6640625" customWidth="1"/>
    <col min="2573" max="2573" width="6.6640625" customWidth="1"/>
    <col min="2574" max="2574" width="10.6640625" customWidth="1"/>
    <col min="2575" max="2575" width="11.6640625" customWidth="1"/>
    <col min="2576" max="2576" width="1.6640625" customWidth="1"/>
    <col min="2817" max="2817" width="1.6640625" customWidth="1"/>
    <col min="2818" max="2823" width="11.6640625" customWidth="1"/>
    <col min="2824" max="2824" width="1.6640625" customWidth="1"/>
    <col min="2825" max="2826" width="10.6640625" customWidth="1"/>
    <col min="2827" max="2827" width="1.6640625" customWidth="1"/>
    <col min="2828" max="2828" width="12.6640625" customWidth="1"/>
    <col min="2829" max="2829" width="6.6640625" customWidth="1"/>
    <col min="2830" max="2830" width="10.6640625" customWidth="1"/>
    <col min="2831" max="2831" width="11.6640625" customWidth="1"/>
    <col min="2832" max="2832" width="1.6640625" customWidth="1"/>
    <col min="3073" max="3073" width="1.6640625" customWidth="1"/>
    <col min="3074" max="3079" width="11.6640625" customWidth="1"/>
    <col min="3080" max="3080" width="1.6640625" customWidth="1"/>
    <col min="3081" max="3082" width="10.6640625" customWidth="1"/>
    <col min="3083" max="3083" width="1.6640625" customWidth="1"/>
    <col min="3084" max="3084" width="12.6640625" customWidth="1"/>
    <col min="3085" max="3085" width="6.6640625" customWidth="1"/>
    <col min="3086" max="3086" width="10.6640625" customWidth="1"/>
    <col min="3087" max="3087" width="11.6640625" customWidth="1"/>
    <col min="3088" max="3088" width="1.6640625" customWidth="1"/>
    <col min="3329" max="3329" width="1.6640625" customWidth="1"/>
    <col min="3330" max="3335" width="11.6640625" customWidth="1"/>
    <col min="3336" max="3336" width="1.6640625" customWidth="1"/>
    <col min="3337" max="3338" width="10.6640625" customWidth="1"/>
    <col min="3339" max="3339" width="1.6640625" customWidth="1"/>
    <col min="3340" max="3340" width="12.6640625" customWidth="1"/>
    <col min="3341" max="3341" width="6.6640625" customWidth="1"/>
    <col min="3342" max="3342" width="10.6640625" customWidth="1"/>
    <col min="3343" max="3343" width="11.6640625" customWidth="1"/>
    <col min="3344" max="3344" width="1.6640625" customWidth="1"/>
    <col min="3585" max="3585" width="1.6640625" customWidth="1"/>
    <col min="3586" max="3591" width="11.6640625" customWidth="1"/>
    <col min="3592" max="3592" width="1.6640625" customWidth="1"/>
    <col min="3593" max="3594" width="10.6640625" customWidth="1"/>
    <col min="3595" max="3595" width="1.6640625" customWidth="1"/>
    <col min="3596" max="3596" width="12.6640625" customWidth="1"/>
    <col min="3597" max="3597" width="6.6640625" customWidth="1"/>
    <col min="3598" max="3598" width="10.6640625" customWidth="1"/>
    <col min="3599" max="3599" width="11.6640625" customWidth="1"/>
    <col min="3600" max="3600" width="1.6640625" customWidth="1"/>
    <col min="3841" max="3841" width="1.6640625" customWidth="1"/>
    <col min="3842" max="3847" width="11.6640625" customWidth="1"/>
    <col min="3848" max="3848" width="1.6640625" customWidth="1"/>
    <col min="3849" max="3850" width="10.6640625" customWidth="1"/>
    <col min="3851" max="3851" width="1.6640625" customWidth="1"/>
    <col min="3852" max="3852" width="12.6640625" customWidth="1"/>
    <col min="3853" max="3853" width="6.6640625" customWidth="1"/>
    <col min="3854" max="3854" width="10.6640625" customWidth="1"/>
    <col min="3855" max="3855" width="11.6640625" customWidth="1"/>
    <col min="3856" max="3856" width="1.6640625" customWidth="1"/>
    <col min="4097" max="4097" width="1.6640625" customWidth="1"/>
    <col min="4098" max="4103" width="11.6640625" customWidth="1"/>
    <col min="4104" max="4104" width="1.6640625" customWidth="1"/>
    <col min="4105" max="4106" width="10.6640625" customWidth="1"/>
    <col min="4107" max="4107" width="1.6640625" customWidth="1"/>
    <col min="4108" max="4108" width="12.6640625" customWidth="1"/>
    <col min="4109" max="4109" width="6.6640625" customWidth="1"/>
    <col min="4110" max="4110" width="10.6640625" customWidth="1"/>
    <col min="4111" max="4111" width="11.6640625" customWidth="1"/>
    <col min="4112" max="4112" width="1.6640625" customWidth="1"/>
    <col min="4353" max="4353" width="1.6640625" customWidth="1"/>
    <col min="4354" max="4359" width="11.6640625" customWidth="1"/>
    <col min="4360" max="4360" width="1.6640625" customWidth="1"/>
    <col min="4361" max="4362" width="10.6640625" customWidth="1"/>
    <col min="4363" max="4363" width="1.6640625" customWidth="1"/>
    <col min="4364" max="4364" width="12.6640625" customWidth="1"/>
    <col min="4365" max="4365" width="6.6640625" customWidth="1"/>
    <col min="4366" max="4366" width="10.6640625" customWidth="1"/>
    <col min="4367" max="4367" width="11.6640625" customWidth="1"/>
    <col min="4368" max="4368" width="1.6640625" customWidth="1"/>
    <col min="4609" max="4609" width="1.6640625" customWidth="1"/>
    <col min="4610" max="4615" width="11.6640625" customWidth="1"/>
    <col min="4616" max="4616" width="1.6640625" customWidth="1"/>
    <col min="4617" max="4618" width="10.6640625" customWidth="1"/>
    <col min="4619" max="4619" width="1.6640625" customWidth="1"/>
    <col min="4620" max="4620" width="12.6640625" customWidth="1"/>
    <col min="4621" max="4621" width="6.6640625" customWidth="1"/>
    <col min="4622" max="4622" width="10.6640625" customWidth="1"/>
    <col min="4623" max="4623" width="11.6640625" customWidth="1"/>
    <col min="4624" max="4624" width="1.6640625" customWidth="1"/>
    <col min="4865" max="4865" width="1.6640625" customWidth="1"/>
    <col min="4866" max="4871" width="11.6640625" customWidth="1"/>
    <col min="4872" max="4872" width="1.6640625" customWidth="1"/>
    <col min="4873" max="4874" width="10.6640625" customWidth="1"/>
    <col min="4875" max="4875" width="1.6640625" customWidth="1"/>
    <col min="4876" max="4876" width="12.6640625" customWidth="1"/>
    <col min="4877" max="4877" width="6.6640625" customWidth="1"/>
    <col min="4878" max="4878" width="10.6640625" customWidth="1"/>
    <col min="4879" max="4879" width="11.6640625" customWidth="1"/>
    <col min="4880" max="4880" width="1.6640625" customWidth="1"/>
    <col min="5121" max="5121" width="1.6640625" customWidth="1"/>
    <col min="5122" max="5127" width="11.6640625" customWidth="1"/>
    <col min="5128" max="5128" width="1.6640625" customWidth="1"/>
    <col min="5129" max="5130" width="10.6640625" customWidth="1"/>
    <col min="5131" max="5131" width="1.6640625" customWidth="1"/>
    <col min="5132" max="5132" width="12.6640625" customWidth="1"/>
    <col min="5133" max="5133" width="6.6640625" customWidth="1"/>
    <col min="5134" max="5134" width="10.6640625" customWidth="1"/>
    <col min="5135" max="5135" width="11.6640625" customWidth="1"/>
    <col min="5136" max="5136" width="1.6640625" customWidth="1"/>
    <col min="5377" max="5377" width="1.6640625" customWidth="1"/>
    <col min="5378" max="5383" width="11.6640625" customWidth="1"/>
    <col min="5384" max="5384" width="1.6640625" customWidth="1"/>
    <col min="5385" max="5386" width="10.6640625" customWidth="1"/>
    <col min="5387" max="5387" width="1.6640625" customWidth="1"/>
    <col min="5388" max="5388" width="12.6640625" customWidth="1"/>
    <col min="5389" max="5389" width="6.6640625" customWidth="1"/>
    <col min="5390" max="5390" width="10.6640625" customWidth="1"/>
    <col min="5391" max="5391" width="11.6640625" customWidth="1"/>
    <col min="5392" max="5392" width="1.6640625" customWidth="1"/>
    <col min="5633" max="5633" width="1.6640625" customWidth="1"/>
    <col min="5634" max="5639" width="11.6640625" customWidth="1"/>
    <col min="5640" max="5640" width="1.6640625" customWidth="1"/>
    <col min="5641" max="5642" width="10.6640625" customWidth="1"/>
    <col min="5643" max="5643" width="1.6640625" customWidth="1"/>
    <col min="5644" max="5644" width="12.6640625" customWidth="1"/>
    <col min="5645" max="5645" width="6.6640625" customWidth="1"/>
    <col min="5646" max="5646" width="10.6640625" customWidth="1"/>
    <col min="5647" max="5647" width="11.6640625" customWidth="1"/>
    <col min="5648" max="5648" width="1.6640625" customWidth="1"/>
    <col min="5889" max="5889" width="1.6640625" customWidth="1"/>
    <col min="5890" max="5895" width="11.6640625" customWidth="1"/>
    <col min="5896" max="5896" width="1.6640625" customWidth="1"/>
    <col min="5897" max="5898" width="10.6640625" customWidth="1"/>
    <col min="5899" max="5899" width="1.6640625" customWidth="1"/>
    <col min="5900" max="5900" width="12.6640625" customWidth="1"/>
    <col min="5901" max="5901" width="6.6640625" customWidth="1"/>
    <col min="5902" max="5902" width="10.6640625" customWidth="1"/>
    <col min="5903" max="5903" width="11.6640625" customWidth="1"/>
    <col min="5904" max="5904" width="1.6640625" customWidth="1"/>
    <col min="6145" max="6145" width="1.6640625" customWidth="1"/>
    <col min="6146" max="6151" width="11.6640625" customWidth="1"/>
    <col min="6152" max="6152" width="1.6640625" customWidth="1"/>
    <col min="6153" max="6154" width="10.6640625" customWidth="1"/>
    <col min="6155" max="6155" width="1.6640625" customWidth="1"/>
    <col min="6156" max="6156" width="12.6640625" customWidth="1"/>
    <col min="6157" max="6157" width="6.6640625" customWidth="1"/>
    <col min="6158" max="6158" width="10.6640625" customWidth="1"/>
    <col min="6159" max="6159" width="11.6640625" customWidth="1"/>
    <col min="6160" max="6160" width="1.6640625" customWidth="1"/>
    <col min="6401" max="6401" width="1.6640625" customWidth="1"/>
    <col min="6402" max="6407" width="11.6640625" customWidth="1"/>
    <col min="6408" max="6408" width="1.6640625" customWidth="1"/>
    <col min="6409" max="6410" width="10.6640625" customWidth="1"/>
    <col min="6411" max="6411" width="1.6640625" customWidth="1"/>
    <col min="6412" max="6412" width="12.6640625" customWidth="1"/>
    <col min="6413" max="6413" width="6.6640625" customWidth="1"/>
    <col min="6414" max="6414" width="10.6640625" customWidth="1"/>
    <col min="6415" max="6415" width="11.6640625" customWidth="1"/>
    <col min="6416" max="6416" width="1.6640625" customWidth="1"/>
    <col min="6657" max="6657" width="1.6640625" customWidth="1"/>
    <col min="6658" max="6663" width="11.6640625" customWidth="1"/>
    <col min="6664" max="6664" width="1.6640625" customWidth="1"/>
    <col min="6665" max="6666" width="10.6640625" customWidth="1"/>
    <col min="6667" max="6667" width="1.6640625" customWidth="1"/>
    <col min="6668" max="6668" width="12.6640625" customWidth="1"/>
    <col min="6669" max="6669" width="6.6640625" customWidth="1"/>
    <col min="6670" max="6670" width="10.6640625" customWidth="1"/>
    <col min="6671" max="6671" width="11.6640625" customWidth="1"/>
    <col min="6672" max="6672" width="1.6640625" customWidth="1"/>
    <col min="6913" max="6913" width="1.6640625" customWidth="1"/>
    <col min="6914" max="6919" width="11.6640625" customWidth="1"/>
    <col min="6920" max="6920" width="1.6640625" customWidth="1"/>
    <col min="6921" max="6922" width="10.6640625" customWidth="1"/>
    <col min="6923" max="6923" width="1.6640625" customWidth="1"/>
    <col min="6924" max="6924" width="12.6640625" customWidth="1"/>
    <col min="6925" max="6925" width="6.6640625" customWidth="1"/>
    <col min="6926" max="6926" width="10.6640625" customWidth="1"/>
    <col min="6927" max="6927" width="11.6640625" customWidth="1"/>
    <col min="6928" max="6928" width="1.6640625" customWidth="1"/>
    <col min="7169" max="7169" width="1.6640625" customWidth="1"/>
    <col min="7170" max="7175" width="11.6640625" customWidth="1"/>
    <col min="7176" max="7176" width="1.6640625" customWidth="1"/>
    <col min="7177" max="7178" width="10.6640625" customWidth="1"/>
    <col min="7179" max="7179" width="1.6640625" customWidth="1"/>
    <col min="7180" max="7180" width="12.6640625" customWidth="1"/>
    <col min="7181" max="7181" width="6.6640625" customWidth="1"/>
    <col min="7182" max="7182" width="10.6640625" customWidth="1"/>
    <col min="7183" max="7183" width="11.6640625" customWidth="1"/>
    <col min="7184" max="7184" width="1.6640625" customWidth="1"/>
    <col min="7425" max="7425" width="1.6640625" customWidth="1"/>
    <col min="7426" max="7431" width="11.6640625" customWidth="1"/>
    <col min="7432" max="7432" width="1.6640625" customWidth="1"/>
    <col min="7433" max="7434" width="10.6640625" customWidth="1"/>
    <col min="7435" max="7435" width="1.6640625" customWidth="1"/>
    <col min="7436" max="7436" width="12.6640625" customWidth="1"/>
    <col min="7437" max="7437" width="6.6640625" customWidth="1"/>
    <col min="7438" max="7438" width="10.6640625" customWidth="1"/>
    <col min="7439" max="7439" width="11.6640625" customWidth="1"/>
    <col min="7440" max="7440" width="1.6640625" customWidth="1"/>
    <col min="7681" max="7681" width="1.6640625" customWidth="1"/>
    <col min="7682" max="7687" width="11.6640625" customWidth="1"/>
    <col min="7688" max="7688" width="1.6640625" customWidth="1"/>
    <col min="7689" max="7690" width="10.6640625" customWidth="1"/>
    <col min="7691" max="7691" width="1.6640625" customWidth="1"/>
    <col min="7692" max="7692" width="12.6640625" customWidth="1"/>
    <col min="7693" max="7693" width="6.6640625" customWidth="1"/>
    <col min="7694" max="7694" width="10.6640625" customWidth="1"/>
    <col min="7695" max="7695" width="11.6640625" customWidth="1"/>
    <col min="7696" max="7696" width="1.6640625" customWidth="1"/>
    <col min="7937" max="7937" width="1.6640625" customWidth="1"/>
    <col min="7938" max="7943" width="11.6640625" customWidth="1"/>
    <col min="7944" max="7944" width="1.6640625" customWidth="1"/>
    <col min="7945" max="7946" width="10.6640625" customWidth="1"/>
    <col min="7947" max="7947" width="1.6640625" customWidth="1"/>
    <col min="7948" max="7948" width="12.6640625" customWidth="1"/>
    <col min="7949" max="7949" width="6.6640625" customWidth="1"/>
    <col min="7950" max="7950" width="10.6640625" customWidth="1"/>
    <col min="7951" max="7951" width="11.6640625" customWidth="1"/>
    <col min="7952" max="7952" width="1.6640625" customWidth="1"/>
    <col min="8193" max="8193" width="1.6640625" customWidth="1"/>
    <col min="8194" max="8199" width="11.6640625" customWidth="1"/>
    <col min="8200" max="8200" width="1.6640625" customWidth="1"/>
    <col min="8201" max="8202" width="10.6640625" customWidth="1"/>
    <col min="8203" max="8203" width="1.6640625" customWidth="1"/>
    <col min="8204" max="8204" width="12.6640625" customWidth="1"/>
    <col min="8205" max="8205" width="6.6640625" customWidth="1"/>
    <col min="8206" max="8206" width="10.6640625" customWidth="1"/>
    <col min="8207" max="8207" width="11.6640625" customWidth="1"/>
    <col min="8208" max="8208" width="1.6640625" customWidth="1"/>
    <col min="8449" max="8449" width="1.6640625" customWidth="1"/>
    <col min="8450" max="8455" width="11.6640625" customWidth="1"/>
    <col min="8456" max="8456" width="1.6640625" customWidth="1"/>
    <col min="8457" max="8458" width="10.6640625" customWidth="1"/>
    <col min="8459" max="8459" width="1.6640625" customWidth="1"/>
    <col min="8460" max="8460" width="12.6640625" customWidth="1"/>
    <col min="8461" max="8461" width="6.6640625" customWidth="1"/>
    <col min="8462" max="8462" width="10.6640625" customWidth="1"/>
    <col min="8463" max="8463" width="11.6640625" customWidth="1"/>
    <col min="8464" max="8464" width="1.6640625" customWidth="1"/>
    <col min="8705" max="8705" width="1.6640625" customWidth="1"/>
    <col min="8706" max="8711" width="11.6640625" customWidth="1"/>
    <col min="8712" max="8712" width="1.6640625" customWidth="1"/>
    <col min="8713" max="8714" width="10.6640625" customWidth="1"/>
    <col min="8715" max="8715" width="1.6640625" customWidth="1"/>
    <col min="8716" max="8716" width="12.6640625" customWidth="1"/>
    <col min="8717" max="8717" width="6.6640625" customWidth="1"/>
    <col min="8718" max="8718" width="10.6640625" customWidth="1"/>
    <col min="8719" max="8719" width="11.6640625" customWidth="1"/>
    <col min="8720" max="8720" width="1.6640625" customWidth="1"/>
    <col min="8961" max="8961" width="1.6640625" customWidth="1"/>
    <col min="8962" max="8967" width="11.6640625" customWidth="1"/>
    <col min="8968" max="8968" width="1.6640625" customWidth="1"/>
    <col min="8969" max="8970" width="10.6640625" customWidth="1"/>
    <col min="8971" max="8971" width="1.6640625" customWidth="1"/>
    <col min="8972" max="8972" width="12.6640625" customWidth="1"/>
    <col min="8973" max="8973" width="6.6640625" customWidth="1"/>
    <col min="8974" max="8974" width="10.6640625" customWidth="1"/>
    <col min="8975" max="8975" width="11.6640625" customWidth="1"/>
    <col min="8976" max="8976" width="1.6640625" customWidth="1"/>
    <col min="9217" max="9217" width="1.6640625" customWidth="1"/>
    <col min="9218" max="9223" width="11.6640625" customWidth="1"/>
    <col min="9224" max="9224" width="1.6640625" customWidth="1"/>
    <col min="9225" max="9226" width="10.6640625" customWidth="1"/>
    <col min="9227" max="9227" width="1.6640625" customWidth="1"/>
    <col min="9228" max="9228" width="12.6640625" customWidth="1"/>
    <col min="9229" max="9229" width="6.6640625" customWidth="1"/>
    <col min="9230" max="9230" width="10.6640625" customWidth="1"/>
    <col min="9231" max="9231" width="11.6640625" customWidth="1"/>
    <col min="9232" max="9232" width="1.6640625" customWidth="1"/>
    <col min="9473" max="9473" width="1.6640625" customWidth="1"/>
    <col min="9474" max="9479" width="11.6640625" customWidth="1"/>
    <col min="9480" max="9480" width="1.6640625" customWidth="1"/>
    <col min="9481" max="9482" width="10.6640625" customWidth="1"/>
    <col min="9483" max="9483" width="1.6640625" customWidth="1"/>
    <col min="9484" max="9484" width="12.6640625" customWidth="1"/>
    <col min="9485" max="9485" width="6.6640625" customWidth="1"/>
    <col min="9486" max="9486" width="10.6640625" customWidth="1"/>
    <col min="9487" max="9487" width="11.6640625" customWidth="1"/>
    <col min="9488" max="9488" width="1.6640625" customWidth="1"/>
    <col min="9729" max="9729" width="1.6640625" customWidth="1"/>
    <col min="9730" max="9735" width="11.6640625" customWidth="1"/>
    <col min="9736" max="9736" width="1.6640625" customWidth="1"/>
    <col min="9737" max="9738" width="10.6640625" customWidth="1"/>
    <col min="9739" max="9739" width="1.6640625" customWidth="1"/>
    <col min="9740" max="9740" width="12.6640625" customWidth="1"/>
    <col min="9741" max="9741" width="6.6640625" customWidth="1"/>
    <col min="9742" max="9742" width="10.6640625" customWidth="1"/>
    <col min="9743" max="9743" width="11.6640625" customWidth="1"/>
    <col min="9744" max="9744" width="1.6640625" customWidth="1"/>
    <col min="9985" max="9985" width="1.6640625" customWidth="1"/>
    <col min="9986" max="9991" width="11.6640625" customWidth="1"/>
    <col min="9992" max="9992" width="1.6640625" customWidth="1"/>
    <col min="9993" max="9994" width="10.6640625" customWidth="1"/>
    <col min="9995" max="9995" width="1.6640625" customWidth="1"/>
    <col min="9996" max="9996" width="12.6640625" customWidth="1"/>
    <col min="9997" max="9997" width="6.6640625" customWidth="1"/>
    <col min="9998" max="9998" width="10.6640625" customWidth="1"/>
    <col min="9999" max="9999" width="11.6640625" customWidth="1"/>
    <col min="10000" max="10000" width="1.6640625" customWidth="1"/>
    <col min="10241" max="10241" width="1.6640625" customWidth="1"/>
    <col min="10242" max="10247" width="11.6640625" customWidth="1"/>
    <col min="10248" max="10248" width="1.6640625" customWidth="1"/>
    <col min="10249" max="10250" width="10.6640625" customWidth="1"/>
    <col min="10251" max="10251" width="1.6640625" customWidth="1"/>
    <col min="10252" max="10252" width="12.6640625" customWidth="1"/>
    <col min="10253" max="10253" width="6.6640625" customWidth="1"/>
    <col min="10254" max="10254" width="10.6640625" customWidth="1"/>
    <col min="10255" max="10255" width="11.6640625" customWidth="1"/>
    <col min="10256" max="10256" width="1.6640625" customWidth="1"/>
    <col min="10497" max="10497" width="1.6640625" customWidth="1"/>
    <col min="10498" max="10503" width="11.6640625" customWidth="1"/>
    <col min="10504" max="10504" width="1.6640625" customWidth="1"/>
    <col min="10505" max="10506" width="10.6640625" customWidth="1"/>
    <col min="10507" max="10507" width="1.6640625" customWidth="1"/>
    <col min="10508" max="10508" width="12.6640625" customWidth="1"/>
    <col min="10509" max="10509" width="6.6640625" customWidth="1"/>
    <col min="10510" max="10510" width="10.6640625" customWidth="1"/>
    <col min="10511" max="10511" width="11.6640625" customWidth="1"/>
    <col min="10512" max="10512" width="1.6640625" customWidth="1"/>
    <col min="10753" max="10753" width="1.6640625" customWidth="1"/>
    <col min="10754" max="10759" width="11.6640625" customWidth="1"/>
    <col min="10760" max="10760" width="1.6640625" customWidth="1"/>
    <col min="10761" max="10762" width="10.6640625" customWidth="1"/>
    <col min="10763" max="10763" width="1.6640625" customWidth="1"/>
    <col min="10764" max="10764" width="12.6640625" customWidth="1"/>
    <col min="10765" max="10765" width="6.6640625" customWidth="1"/>
    <col min="10766" max="10766" width="10.6640625" customWidth="1"/>
    <col min="10767" max="10767" width="11.6640625" customWidth="1"/>
    <col min="10768" max="10768" width="1.6640625" customWidth="1"/>
    <col min="11009" max="11009" width="1.6640625" customWidth="1"/>
    <col min="11010" max="11015" width="11.6640625" customWidth="1"/>
    <col min="11016" max="11016" width="1.6640625" customWidth="1"/>
    <col min="11017" max="11018" width="10.6640625" customWidth="1"/>
    <col min="11019" max="11019" width="1.6640625" customWidth="1"/>
    <col min="11020" max="11020" width="12.6640625" customWidth="1"/>
    <col min="11021" max="11021" width="6.6640625" customWidth="1"/>
    <col min="11022" max="11022" width="10.6640625" customWidth="1"/>
    <col min="11023" max="11023" width="11.6640625" customWidth="1"/>
    <col min="11024" max="11024" width="1.6640625" customWidth="1"/>
    <col min="11265" max="11265" width="1.6640625" customWidth="1"/>
    <col min="11266" max="11271" width="11.6640625" customWidth="1"/>
    <col min="11272" max="11272" width="1.6640625" customWidth="1"/>
    <col min="11273" max="11274" width="10.6640625" customWidth="1"/>
    <col min="11275" max="11275" width="1.6640625" customWidth="1"/>
    <col min="11276" max="11276" width="12.6640625" customWidth="1"/>
    <col min="11277" max="11277" width="6.6640625" customWidth="1"/>
    <col min="11278" max="11278" width="10.6640625" customWidth="1"/>
    <col min="11279" max="11279" width="11.6640625" customWidth="1"/>
    <col min="11280" max="11280" width="1.6640625" customWidth="1"/>
    <col min="11521" max="11521" width="1.6640625" customWidth="1"/>
    <col min="11522" max="11527" width="11.6640625" customWidth="1"/>
    <col min="11528" max="11528" width="1.6640625" customWidth="1"/>
    <col min="11529" max="11530" width="10.6640625" customWidth="1"/>
    <col min="11531" max="11531" width="1.6640625" customWidth="1"/>
    <col min="11532" max="11532" width="12.6640625" customWidth="1"/>
    <col min="11533" max="11533" width="6.6640625" customWidth="1"/>
    <col min="11534" max="11534" width="10.6640625" customWidth="1"/>
    <col min="11535" max="11535" width="11.6640625" customWidth="1"/>
    <col min="11536" max="11536" width="1.6640625" customWidth="1"/>
    <col min="11777" max="11777" width="1.6640625" customWidth="1"/>
    <col min="11778" max="11783" width="11.6640625" customWidth="1"/>
    <col min="11784" max="11784" width="1.6640625" customWidth="1"/>
    <col min="11785" max="11786" width="10.6640625" customWidth="1"/>
    <col min="11787" max="11787" width="1.6640625" customWidth="1"/>
    <col min="11788" max="11788" width="12.6640625" customWidth="1"/>
    <col min="11789" max="11789" width="6.6640625" customWidth="1"/>
    <col min="11790" max="11790" width="10.6640625" customWidth="1"/>
    <col min="11791" max="11791" width="11.6640625" customWidth="1"/>
    <col min="11792" max="11792" width="1.6640625" customWidth="1"/>
    <col min="12033" max="12033" width="1.6640625" customWidth="1"/>
    <col min="12034" max="12039" width="11.6640625" customWidth="1"/>
    <col min="12040" max="12040" width="1.6640625" customWidth="1"/>
    <col min="12041" max="12042" width="10.6640625" customWidth="1"/>
    <col min="12043" max="12043" width="1.6640625" customWidth="1"/>
    <col min="12044" max="12044" width="12.6640625" customWidth="1"/>
    <col min="12045" max="12045" width="6.6640625" customWidth="1"/>
    <col min="12046" max="12046" width="10.6640625" customWidth="1"/>
    <col min="12047" max="12047" width="11.6640625" customWidth="1"/>
    <col min="12048" max="12048" width="1.6640625" customWidth="1"/>
    <col min="12289" max="12289" width="1.6640625" customWidth="1"/>
    <col min="12290" max="12295" width="11.6640625" customWidth="1"/>
    <col min="12296" max="12296" width="1.6640625" customWidth="1"/>
    <col min="12297" max="12298" width="10.6640625" customWidth="1"/>
    <col min="12299" max="12299" width="1.6640625" customWidth="1"/>
    <col min="12300" max="12300" width="12.6640625" customWidth="1"/>
    <col min="12301" max="12301" width="6.6640625" customWidth="1"/>
    <col min="12302" max="12302" width="10.6640625" customWidth="1"/>
    <col min="12303" max="12303" width="11.6640625" customWidth="1"/>
    <col min="12304" max="12304" width="1.6640625" customWidth="1"/>
    <col min="12545" max="12545" width="1.6640625" customWidth="1"/>
    <col min="12546" max="12551" width="11.6640625" customWidth="1"/>
    <col min="12552" max="12552" width="1.6640625" customWidth="1"/>
    <col min="12553" max="12554" width="10.6640625" customWidth="1"/>
    <col min="12555" max="12555" width="1.6640625" customWidth="1"/>
    <col min="12556" max="12556" width="12.6640625" customWidth="1"/>
    <col min="12557" max="12557" width="6.6640625" customWidth="1"/>
    <col min="12558" max="12558" width="10.6640625" customWidth="1"/>
    <col min="12559" max="12559" width="11.6640625" customWidth="1"/>
    <col min="12560" max="12560" width="1.6640625" customWidth="1"/>
    <col min="12801" max="12801" width="1.6640625" customWidth="1"/>
    <col min="12802" max="12807" width="11.6640625" customWidth="1"/>
    <col min="12808" max="12808" width="1.6640625" customWidth="1"/>
    <col min="12809" max="12810" width="10.6640625" customWidth="1"/>
    <col min="12811" max="12811" width="1.6640625" customWidth="1"/>
    <col min="12812" max="12812" width="12.6640625" customWidth="1"/>
    <col min="12813" max="12813" width="6.6640625" customWidth="1"/>
    <col min="12814" max="12814" width="10.6640625" customWidth="1"/>
    <col min="12815" max="12815" width="11.6640625" customWidth="1"/>
    <col min="12816" max="12816" width="1.6640625" customWidth="1"/>
    <col min="13057" max="13057" width="1.6640625" customWidth="1"/>
    <col min="13058" max="13063" width="11.6640625" customWidth="1"/>
    <col min="13064" max="13064" width="1.6640625" customWidth="1"/>
    <col min="13065" max="13066" width="10.6640625" customWidth="1"/>
    <col min="13067" max="13067" width="1.6640625" customWidth="1"/>
    <col min="13068" max="13068" width="12.6640625" customWidth="1"/>
    <col min="13069" max="13069" width="6.6640625" customWidth="1"/>
    <col min="13070" max="13070" width="10.6640625" customWidth="1"/>
    <col min="13071" max="13071" width="11.6640625" customWidth="1"/>
    <col min="13072" max="13072" width="1.6640625" customWidth="1"/>
    <col min="13313" max="13313" width="1.6640625" customWidth="1"/>
    <col min="13314" max="13319" width="11.6640625" customWidth="1"/>
    <col min="13320" max="13320" width="1.6640625" customWidth="1"/>
    <col min="13321" max="13322" width="10.6640625" customWidth="1"/>
    <col min="13323" max="13323" width="1.6640625" customWidth="1"/>
    <col min="13324" max="13324" width="12.6640625" customWidth="1"/>
    <col min="13325" max="13325" width="6.6640625" customWidth="1"/>
    <col min="13326" max="13326" width="10.6640625" customWidth="1"/>
    <col min="13327" max="13327" width="11.6640625" customWidth="1"/>
    <col min="13328" max="13328" width="1.6640625" customWidth="1"/>
    <col min="13569" max="13569" width="1.6640625" customWidth="1"/>
    <col min="13570" max="13575" width="11.6640625" customWidth="1"/>
    <col min="13576" max="13576" width="1.6640625" customWidth="1"/>
    <col min="13577" max="13578" width="10.6640625" customWidth="1"/>
    <col min="13579" max="13579" width="1.6640625" customWidth="1"/>
    <col min="13580" max="13580" width="12.6640625" customWidth="1"/>
    <col min="13581" max="13581" width="6.6640625" customWidth="1"/>
    <col min="13582" max="13582" width="10.6640625" customWidth="1"/>
    <col min="13583" max="13583" width="11.6640625" customWidth="1"/>
    <col min="13584" max="13584" width="1.6640625" customWidth="1"/>
    <col min="13825" max="13825" width="1.6640625" customWidth="1"/>
    <col min="13826" max="13831" width="11.6640625" customWidth="1"/>
    <col min="13832" max="13832" width="1.6640625" customWidth="1"/>
    <col min="13833" max="13834" width="10.6640625" customWidth="1"/>
    <col min="13835" max="13835" width="1.6640625" customWidth="1"/>
    <col min="13836" max="13836" width="12.6640625" customWidth="1"/>
    <col min="13837" max="13837" width="6.6640625" customWidth="1"/>
    <col min="13838" max="13838" width="10.6640625" customWidth="1"/>
    <col min="13839" max="13839" width="11.6640625" customWidth="1"/>
    <col min="13840" max="13840" width="1.6640625" customWidth="1"/>
    <col min="14081" max="14081" width="1.6640625" customWidth="1"/>
    <col min="14082" max="14087" width="11.6640625" customWidth="1"/>
    <col min="14088" max="14088" width="1.6640625" customWidth="1"/>
    <col min="14089" max="14090" width="10.6640625" customWidth="1"/>
    <col min="14091" max="14091" width="1.6640625" customWidth="1"/>
    <col min="14092" max="14092" width="12.6640625" customWidth="1"/>
    <col min="14093" max="14093" width="6.6640625" customWidth="1"/>
    <col min="14094" max="14094" width="10.6640625" customWidth="1"/>
    <col min="14095" max="14095" width="11.6640625" customWidth="1"/>
    <col min="14096" max="14096" width="1.6640625" customWidth="1"/>
    <col min="14337" max="14337" width="1.6640625" customWidth="1"/>
    <col min="14338" max="14343" width="11.6640625" customWidth="1"/>
    <col min="14344" max="14344" width="1.6640625" customWidth="1"/>
    <col min="14345" max="14346" width="10.6640625" customWidth="1"/>
    <col min="14347" max="14347" width="1.6640625" customWidth="1"/>
    <col min="14348" max="14348" width="12.6640625" customWidth="1"/>
    <col min="14349" max="14349" width="6.6640625" customWidth="1"/>
    <col min="14350" max="14350" width="10.6640625" customWidth="1"/>
    <col min="14351" max="14351" width="11.6640625" customWidth="1"/>
    <col min="14352" max="14352" width="1.6640625" customWidth="1"/>
    <col min="14593" max="14593" width="1.6640625" customWidth="1"/>
    <col min="14594" max="14599" width="11.6640625" customWidth="1"/>
    <col min="14600" max="14600" width="1.6640625" customWidth="1"/>
    <col min="14601" max="14602" width="10.6640625" customWidth="1"/>
    <col min="14603" max="14603" width="1.6640625" customWidth="1"/>
    <col min="14604" max="14604" width="12.6640625" customWidth="1"/>
    <col min="14605" max="14605" width="6.6640625" customWidth="1"/>
    <col min="14606" max="14606" width="10.6640625" customWidth="1"/>
    <col min="14607" max="14607" width="11.6640625" customWidth="1"/>
    <col min="14608" max="14608" width="1.6640625" customWidth="1"/>
    <col min="14849" max="14849" width="1.6640625" customWidth="1"/>
    <col min="14850" max="14855" width="11.6640625" customWidth="1"/>
    <col min="14856" max="14856" width="1.6640625" customWidth="1"/>
    <col min="14857" max="14858" width="10.6640625" customWidth="1"/>
    <col min="14859" max="14859" width="1.6640625" customWidth="1"/>
    <col min="14860" max="14860" width="12.6640625" customWidth="1"/>
    <col min="14861" max="14861" width="6.6640625" customWidth="1"/>
    <col min="14862" max="14862" width="10.6640625" customWidth="1"/>
    <col min="14863" max="14863" width="11.6640625" customWidth="1"/>
    <col min="14864" max="14864" width="1.6640625" customWidth="1"/>
    <col min="15105" max="15105" width="1.6640625" customWidth="1"/>
    <col min="15106" max="15111" width="11.6640625" customWidth="1"/>
    <col min="15112" max="15112" width="1.6640625" customWidth="1"/>
    <col min="15113" max="15114" width="10.6640625" customWidth="1"/>
    <col min="15115" max="15115" width="1.6640625" customWidth="1"/>
    <col min="15116" max="15116" width="12.6640625" customWidth="1"/>
    <col min="15117" max="15117" width="6.6640625" customWidth="1"/>
    <col min="15118" max="15118" width="10.6640625" customWidth="1"/>
    <col min="15119" max="15119" width="11.6640625" customWidth="1"/>
    <col min="15120" max="15120" width="1.6640625" customWidth="1"/>
    <col min="15361" max="15361" width="1.6640625" customWidth="1"/>
    <col min="15362" max="15367" width="11.6640625" customWidth="1"/>
    <col min="15368" max="15368" width="1.6640625" customWidth="1"/>
    <col min="15369" max="15370" width="10.6640625" customWidth="1"/>
    <col min="15371" max="15371" width="1.6640625" customWidth="1"/>
    <col min="15372" max="15372" width="12.6640625" customWidth="1"/>
    <col min="15373" max="15373" width="6.6640625" customWidth="1"/>
    <col min="15374" max="15374" width="10.6640625" customWidth="1"/>
    <col min="15375" max="15375" width="11.6640625" customWidth="1"/>
    <col min="15376" max="15376" width="1.6640625" customWidth="1"/>
    <col min="15617" max="15617" width="1.6640625" customWidth="1"/>
    <col min="15618" max="15623" width="11.6640625" customWidth="1"/>
    <col min="15624" max="15624" width="1.6640625" customWidth="1"/>
    <col min="15625" max="15626" width="10.6640625" customWidth="1"/>
    <col min="15627" max="15627" width="1.6640625" customWidth="1"/>
    <col min="15628" max="15628" width="12.6640625" customWidth="1"/>
    <col min="15629" max="15629" width="6.6640625" customWidth="1"/>
    <col min="15630" max="15630" width="10.6640625" customWidth="1"/>
    <col min="15631" max="15631" width="11.6640625" customWidth="1"/>
    <col min="15632" max="15632" width="1.6640625" customWidth="1"/>
    <col min="15873" max="15873" width="1.6640625" customWidth="1"/>
    <col min="15874" max="15879" width="11.6640625" customWidth="1"/>
    <col min="15880" max="15880" width="1.6640625" customWidth="1"/>
    <col min="15881" max="15882" width="10.6640625" customWidth="1"/>
    <col min="15883" max="15883" width="1.6640625" customWidth="1"/>
    <col min="15884" max="15884" width="12.6640625" customWidth="1"/>
    <col min="15885" max="15885" width="6.6640625" customWidth="1"/>
    <col min="15886" max="15886" width="10.6640625" customWidth="1"/>
    <col min="15887" max="15887" width="11.6640625" customWidth="1"/>
    <col min="15888" max="15888" width="1.6640625" customWidth="1"/>
    <col min="16129" max="16129" width="1.6640625" customWidth="1"/>
    <col min="16130" max="16135" width="11.6640625" customWidth="1"/>
    <col min="16136" max="16136" width="1.6640625" customWidth="1"/>
    <col min="16137" max="16138" width="10.6640625" customWidth="1"/>
    <col min="16139" max="16139" width="1.6640625" customWidth="1"/>
    <col min="16140" max="16140" width="12.6640625" customWidth="1"/>
    <col min="16141" max="16141" width="6.6640625" customWidth="1"/>
    <col min="16142" max="16142" width="10.6640625" customWidth="1"/>
    <col min="16143" max="16143" width="11.6640625" customWidth="1"/>
    <col min="16144" max="16144" width="1.6640625" customWidth="1"/>
  </cols>
  <sheetData>
    <row r="2" spans="2:15" ht="21" customHeight="1" thickBot="1" x14ac:dyDescent="0.35">
      <c r="C2" s="1" t="s">
        <v>0</v>
      </c>
      <c r="D2" s="89" t="s">
        <v>1</v>
      </c>
      <c r="E2" s="90"/>
      <c r="F2" s="90"/>
      <c r="G2" s="90"/>
      <c r="H2" s="90"/>
      <c r="I2" s="90"/>
      <c r="J2" s="90"/>
      <c r="L2" s="1" t="s">
        <v>2</v>
      </c>
      <c r="M2" s="2" t="s">
        <v>3</v>
      </c>
      <c r="N2" s="1" t="s">
        <v>4</v>
      </c>
      <c r="O2" s="2" t="s">
        <v>5</v>
      </c>
    </row>
    <row r="3" spans="2:15" ht="9" customHeight="1" thickBot="1" x14ac:dyDescent="0.35"/>
    <row r="4" spans="2:15" ht="18" customHeight="1" thickBot="1" x14ac:dyDescent="0.35">
      <c r="B4" s="3" t="s">
        <v>6</v>
      </c>
      <c r="C4" s="4"/>
      <c r="D4" s="5"/>
      <c r="E4" s="4"/>
      <c r="F4" s="4"/>
      <c r="G4" s="6"/>
    </row>
    <row r="5" spans="2:15" ht="7.5" customHeight="1" thickBot="1" x14ac:dyDescent="0.35"/>
    <row r="6" spans="2:15" ht="15" customHeight="1" thickBot="1" x14ac:dyDescent="0.35">
      <c r="B6" s="7" t="s">
        <v>7</v>
      </c>
      <c r="C6" s="8" t="s">
        <v>8</v>
      </c>
      <c r="D6" s="9"/>
      <c r="E6" s="10"/>
      <c r="F6" s="10"/>
      <c r="G6" s="11" t="s">
        <v>73</v>
      </c>
    </row>
    <row r="7" spans="2:15" ht="7.5" customHeight="1" thickBot="1" x14ac:dyDescent="0.35"/>
    <row r="8" spans="2:15" ht="15" customHeight="1" x14ac:dyDescent="0.3">
      <c r="B8" s="12"/>
      <c r="C8" s="13" t="s">
        <v>9</v>
      </c>
      <c r="D8" s="14">
        <v>1.6</v>
      </c>
      <c r="E8" s="15" t="s">
        <v>10</v>
      </c>
      <c r="F8" s="16"/>
      <c r="G8" s="17"/>
    </row>
    <row r="9" spans="2:15" ht="15" customHeight="1" x14ac:dyDescent="0.3">
      <c r="B9" s="18"/>
      <c r="C9" s="19" t="s">
        <v>11</v>
      </c>
      <c r="D9" s="20">
        <v>0.25</v>
      </c>
      <c r="E9" s="21"/>
      <c r="F9" t="s">
        <v>12</v>
      </c>
      <c r="G9" s="22"/>
    </row>
    <row r="10" spans="2:15" ht="15" customHeight="1" x14ac:dyDescent="0.3">
      <c r="B10" s="18"/>
      <c r="C10" s="19" t="s">
        <v>13</v>
      </c>
      <c r="D10" s="20">
        <v>0.9</v>
      </c>
      <c r="E10" s="21"/>
      <c r="F10" t="s">
        <v>12</v>
      </c>
      <c r="G10" s="22"/>
    </row>
    <row r="11" spans="2:15" ht="15" customHeight="1" thickBot="1" x14ac:dyDescent="0.35">
      <c r="B11" s="23"/>
      <c r="C11" s="24" t="s">
        <v>14</v>
      </c>
      <c r="D11" s="25">
        <v>5000</v>
      </c>
      <c r="E11" s="26" t="s">
        <v>15</v>
      </c>
      <c r="F11" s="27" t="s">
        <v>16</v>
      </c>
      <c r="G11" s="28"/>
    </row>
    <row r="12" spans="2:15" ht="7.5" customHeight="1" thickBot="1" x14ac:dyDescent="0.35"/>
    <row r="13" spans="2:15" ht="15" customHeight="1" thickBot="1" x14ac:dyDescent="0.35">
      <c r="B13" s="29" t="s">
        <v>17</v>
      </c>
      <c r="C13" s="4"/>
      <c r="D13" s="4"/>
      <c r="E13" s="4"/>
      <c r="F13" s="30"/>
      <c r="G13" s="31"/>
    </row>
    <row r="14" spans="2:15" ht="15" customHeight="1" thickBot="1" x14ac:dyDescent="0.35">
      <c r="B14" s="32">
        <f>MAX(G26:G42)</f>
        <v>638.66779744293524</v>
      </c>
      <c r="C14" t="s">
        <v>18</v>
      </c>
      <c r="F14" s="33"/>
      <c r="G14" s="34"/>
      <c r="N14" s="35"/>
    </row>
    <row r="15" spans="2:15" ht="15" customHeight="1" thickBot="1" x14ac:dyDescent="0.35">
      <c r="B15" s="36">
        <v>100</v>
      </c>
      <c r="C15" s="37" t="s">
        <v>19</v>
      </c>
      <c r="G15" s="38"/>
    </row>
    <row r="16" spans="2:15" ht="15" customHeight="1" x14ac:dyDescent="0.3">
      <c r="B16" s="39">
        <f>MAX(G26:G42)/(B15/100)</f>
        <v>638.66779744293524</v>
      </c>
      <c r="C16" t="s">
        <v>20</v>
      </c>
      <c r="D16" s="40"/>
      <c r="G16" s="38"/>
    </row>
    <row r="17" spans="2:15" ht="15" customHeight="1" thickBot="1" x14ac:dyDescent="0.35">
      <c r="B17" s="41" t="s">
        <v>21</v>
      </c>
      <c r="C17" s="42" t="s">
        <v>22</v>
      </c>
      <c r="D17" s="42" t="s">
        <v>23</v>
      </c>
      <c r="E17" s="43" t="s">
        <v>24</v>
      </c>
      <c r="F17" t="s">
        <v>25</v>
      </c>
      <c r="G17" s="38"/>
    </row>
    <row r="18" spans="2:15" ht="15" customHeight="1" thickBot="1" x14ac:dyDescent="0.35">
      <c r="B18" s="44" t="s">
        <v>26</v>
      </c>
      <c r="C18" s="45">
        <v>25</v>
      </c>
      <c r="D18" s="46">
        <v>2</v>
      </c>
      <c r="E18" s="47">
        <v>2</v>
      </c>
      <c r="F18" t="s">
        <v>27</v>
      </c>
      <c r="G18" s="38"/>
    </row>
    <row r="19" spans="2:15" ht="15" customHeight="1" thickBot="1" x14ac:dyDescent="0.35">
      <c r="B19" s="48" t="s">
        <v>28</v>
      </c>
      <c r="C19" s="49">
        <f>C18*(B16/(C18*D18*E18))^(1/3)</f>
        <v>46.383660044657418</v>
      </c>
      <c r="D19" s="49">
        <f>D18*(B16/(C18*D18*E18))^(1/3)</f>
        <v>3.7106928035725932</v>
      </c>
      <c r="E19" s="49">
        <f>E18*(B16/(C18*D18*E18))^(1/3)</f>
        <v>3.7106928035725932</v>
      </c>
      <c r="F19" s="26"/>
      <c r="G19" s="50"/>
    </row>
    <row r="20" spans="2:15" ht="7.5" customHeight="1" thickBot="1" x14ac:dyDescent="0.35"/>
    <row r="21" spans="2:15" ht="15" customHeight="1" thickBot="1" x14ac:dyDescent="0.35">
      <c r="B21" s="29"/>
      <c r="C21" s="51" t="s">
        <v>29</v>
      </c>
      <c r="D21" s="4"/>
      <c r="E21" s="52"/>
      <c r="F21" s="29" t="s">
        <v>30</v>
      </c>
      <c r="G21" s="52"/>
    </row>
    <row r="22" spans="2:15" ht="15" customHeight="1" x14ac:dyDescent="0.3">
      <c r="B22" s="18"/>
      <c r="D22" s="53" t="s">
        <v>31</v>
      </c>
      <c r="E22" s="38"/>
      <c r="F22" s="54" t="s">
        <v>32</v>
      </c>
      <c r="G22" s="55" t="s">
        <v>33</v>
      </c>
    </row>
    <row r="23" spans="2:15" ht="15" customHeight="1" x14ac:dyDescent="0.3">
      <c r="B23" s="54" t="s">
        <v>34</v>
      </c>
      <c r="C23" s="56" t="s">
        <v>35</v>
      </c>
      <c r="D23" s="56" t="s">
        <v>36</v>
      </c>
      <c r="E23" s="56" t="s">
        <v>35</v>
      </c>
      <c r="F23" s="54" t="s">
        <v>37</v>
      </c>
      <c r="G23" s="55" t="s">
        <v>38</v>
      </c>
    </row>
    <row r="24" spans="2:15" ht="15" customHeight="1" thickBot="1" x14ac:dyDescent="0.35">
      <c r="B24" s="54" t="s">
        <v>39</v>
      </c>
      <c r="C24" s="56" t="s">
        <v>40</v>
      </c>
      <c r="D24" s="56" t="s">
        <v>41</v>
      </c>
      <c r="E24" s="55" t="s">
        <v>42</v>
      </c>
      <c r="F24" s="54" t="s">
        <v>38</v>
      </c>
      <c r="G24" s="55" t="s">
        <v>43</v>
      </c>
      <c r="I24" s="19"/>
      <c r="J24" s="57" t="s">
        <v>44</v>
      </c>
    </row>
    <row r="25" spans="2:15" ht="15" customHeight="1" thickBot="1" x14ac:dyDescent="0.35">
      <c r="B25" s="54" t="s">
        <v>45</v>
      </c>
      <c r="C25" s="56" t="s">
        <v>46</v>
      </c>
      <c r="D25" s="56" t="s">
        <v>47</v>
      </c>
      <c r="E25" s="55" t="s">
        <v>47</v>
      </c>
      <c r="F25" s="58" t="s">
        <v>47</v>
      </c>
      <c r="G25" s="59" t="s">
        <v>48</v>
      </c>
      <c r="I25" s="60" t="s">
        <v>49</v>
      </c>
      <c r="J25" s="4"/>
      <c r="K25" s="4"/>
      <c r="L25" s="4"/>
      <c r="M25" s="4"/>
      <c r="N25" s="4"/>
      <c r="O25" s="52"/>
    </row>
    <row r="26" spans="2:15" ht="15" customHeight="1" x14ac:dyDescent="0.3">
      <c r="B26" s="61">
        <v>1440</v>
      </c>
      <c r="C26" s="62">
        <f>((4.29112)*(1.1952)^$D$8)/(B26^((0.60924)*(0.78522)^$D$8))*1.2</f>
        <v>0.33788921216253237</v>
      </c>
      <c r="D26" s="63">
        <f t="shared" ref="D26:D39" si="0">$D$9*$C26*$D$11*0.85/(43200*1.2)</f>
        <v>6.9252949059161002E-3</v>
      </c>
      <c r="E26" s="64">
        <f t="shared" ref="E26:E27" si="1">($D$10*$C26*$D$11/43200)*1.1</f>
        <v>3.8716472226956844E-2</v>
      </c>
      <c r="F26" s="65">
        <f t="shared" ref="F26:F42" si="2">E26-$D$40</f>
        <v>-7.0631341995167213E-3</v>
      </c>
      <c r="G26" s="66">
        <f t="shared" ref="G26:G42" si="3">(F26*$B26*60)*1.25</f>
        <v>-762.81849354780593</v>
      </c>
      <c r="I26" s="67" t="s">
        <v>50</v>
      </c>
    </row>
    <row r="27" spans="2:15" ht="15" customHeight="1" x14ac:dyDescent="0.3">
      <c r="B27" s="54">
        <v>1200</v>
      </c>
      <c r="C27" s="68">
        <f t="shared" ref="C27:C42" si="4">((4.29112)*(1.1952)^$D$8)/(B27^((0.60924)*(0.78522)^$D$8))*1.2</f>
        <v>0.36436640302542816</v>
      </c>
      <c r="D27" s="69">
        <f t="shared" si="0"/>
        <v>7.4679649539837458E-3</v>
      </c>
      <c r="E27" s="70">
        <f t="shared" si="1"/>
        <v>4.1750317013330318E-2</v>
      </c>
      <c r="F27" s="71">
        <f t="shared" si="2"/>
        <v>-4.0292894131432472E-3</v>
      </c>
      <c r="G27" s="72">
        <f t="shared" si="3"/>
        <v>-362.6360471828923</v>
      </c>
      <c r="I27" s="67" t="s">
        <v>51</v>
      </c>
    </row>
    <row r="28" spans="2:15" ht="15" customHeight="1" x14ac:dyDescent="0.3">
      <c r="B28" s="54">
        <v>960</v>
      </c>
      <c r="C28" s="68">
        <f t="shared" si="4"/>
        <v>0.39961172231936765</v>
      </c>
      <c r="D28" s="69">
        <f t="shared" si="0"/>
        <v>8.1903444244662057E-3</v>
      </c>
      <c r="E28" s="70">
        <f>($D$10*$C28*$D$11/43200)*1.1</f>
        <v>4.5788843182427548E-2</v>
      </c>
      <c r="F28" s="71">
        <f t="shared" si="2"/>
        <v>9.2367559539827115E-6</v>
      </c>
      <c r="G28" s="72">
        <f t="shared" si="3"/>
        <v>0.66504642868675523</v>
      </c>
      <c r="I28" s="67" t="s">
        <v>52</v>
      </c>
    </row>
    <row r="29" spans="2:15" ht="15" customHeight="1" x14ac:dyDescent="0.3">
      <c r="B29" s="54">
        <v>720</v>
      </c>
      <c r="C29" s="68">
        <f t="shared" si="4"/>
        <v>0.45012794359284236</v>
      </c>
      <c r="D29" s="69">
        <f t="shared" si="0"/>
        <v>9.2257125784605508E-3</v>
      </c>
      <c r="E29" s="70">
        <f t="shared" ref="E29:E42" si="5">($D$10*$C29*$D$11/43200)*1.1</f>
        <v>5.1577160203346524E-2</v>
      </c>
      <c r="F29" s="71">
        <f t="shared" si="2"/>
        <v>5.7975537768729588E-3</v>
      </c>
      <c r="G29" s="72">
        <f t="shared" si="3"/>
        <v>313.06790395113973</v>
      </c>
      <c r="I29" s="67" t="s">
        <v>53</v>
      </c>
    </row>
    <row r="30" spans="2:15" ht="15" customHeight="1" x14ac:dyDescent="0.3">
      <c r="B30" s="54">
        <v>480</v>
      </c>
      <c r="C30" s="68">
        <f t="shared" si="4"/>
        <v>0.53235319841074502</v>
      </c>
      <c r="D30" s="69">
        <f t="shared" si="0"/>
        <v>1.0910981352457882E-2</v>
      </c>
      <c r="E30" s="70">
        <f t="shared" si="5"/>
        <v>6.0998803984564552E-2</v>
      </c>
      <c r="F30" s="71">
        <f t="shared" si="2"/>
        <v>1.5219197558090987E-2</v>
      </c>
      <c r="G30" s="72">
        <f t="shared" si="3"/>
        <v>547.89111209127555</v>
      </c>
      <c r="I30" s="67" t="s">
        <v>54</v>
      </c>
    </row>
    <row r="31" spans="2:15" ht="15" customHeight="1" x14ac:dyDescent="0.3">
      <c r="B31" s="54">
        <v>360</v>
      </c>
      <c r="C31" s="68">
        <f t="shared" si="4"/>
        <v>0.59964970265359785</v>
      </c>
      <c r="D31" s="69">
        <f t="shared" si="0"/>
        <v>1.2290274094703853E-2</v>
      </c>
      <c r="E31" s="70">
        <f t="shared" si="5"/>
        <v>6.8709861762391425E-2</v>
      </c>
      <c r="F31" s="71">
        <f t="shared" si="2"/>
        <v>2.293025533591786E-2</v>
      </c>
      <c r="G31" s="72">
        <f t="shared" si="3"/>
        <v>619.11689406978223</v>
      </c>
      <c r="I31" s="67" t="s">
        <v>55</v>
      </c>
    </row>
    <row r="32" spans="2:15" ht="15" customHeight="1" x14ac:dyDescent="0.3">
      <c r="B32" s="54">
        <v>240</v>
      </c>
      <c r="C32" s="68">
        <f t="shared" si="4"/>
        <v>0.7091882245427682</v>
      </c>
      <c r="D32" s="69">
        <f t="shared" si="0"/>
        <v>1.4535348930877531E-2</v>
      </c>
      <c r="E32" s="70">
        <f t="shared" si="5"/>
        <v>8.1261150728858852E-2</v>
      </c>
      <c r="F32" s="71">
        <f t="shared" si="2"/>
        <v>3.5481544302385287E-2</v>
      </c>
      <c r="G32" s="72">
        <f t="shared" si="3"/>
        <v>638.66779744293524</v>
      </c>
      <c r="I32" s="67" t="s">
        <v>56</v>
      </c>
    </row>
    <row r="33" spans="2:14" ht="15" customHeight="1" x14ac:dyDescent="0.3">
      <c r="B33" s="54">
        <v>180</v>
      </c>
      <c r="C33" s="68">
        <f t="shared" si="4"/>
        <v>0.79883902124015194</v>
      </c>
      <c r="D33" s="69">
        <f t="shared" si="0"/>
        <v>1.6372809800687914E-2</v>
      </c>
      <c r="E33" s="70">
        <f t="shared" si="5"/>
        <v>9.1533637850434085E-2</v>
      </c>
      <c r="F33" s="71">
        <f t="shared" si="2"/>
        <v>4.575403142396052E-2</v>
      </c>
      <c r="G33" s="72">
        <f t="shared" si="3"/>
        <v>617.67942422346709</v>
      </c>
      <c r="I33" s="67" t="s">
        <v>57</v>
      </c>
    </row>
    <row r="34" spans="2:14" ht="15" customHeight="1" x14ac:dyDescent="0.3">
      <c r="B34" s="54">
        <v>120</v>
      </c>
      <c r="C34" s="68">
        <f t="shared" si="4"/>
        <v>0.94476362559968441</v>
      </c>
      <c r="D34" s="69">
        <f t="shared" si="0"/>
        <v>1.9363644911258963E-2</v>
      </c>
      <c r="E34" s="70">
        <f t="shared" si="5"/>
        <v>0.10825416543329719</v>
      </c>
      <c r="F34" s="71">
        <f t="shared" si="2"/>
        <v>6.2474559006823624E-2</v>
      </c>
      <c r="G34" s="72">
        <f t="shared" si="3"/>
        <v>562.2710310614126</v>
      </c>
      <c r="I34" s="67" t="s">
        <v>58</v>
      </c>
    </row>
    <row r="35" spans="2:14" ht="15" customHeight="1" x14ac:dyDescent="0.3">
      <c r="B35" s="54">
        <v>90</v>
      </c>
      <c r="C35" s="68">
        <f t="shared" si="4"/>
        <v>1.0641942771454402</v>
      </c>
      <c r="D35" s="69">
        <f t="shared" si="0"/>
        <v>2.1811466424904131E-2</v>
      </c>
      <c r="E35" s="70">
        <f t="shared" si="5"/>
        <v>0.12193892758958171</v>
      </c>
      <c r="F35" s="71">
        <f t="shared" si="2"/>
        <v>7.615932116310814E-2</v>
      </c>
      <c r="G35" s="72">
        <f t="shared" si="3"/>
        <v>514.07541785097987</v>
      </c>
      <c r="I35" s="67" t="s">
        <v>59</v>
      </c>
    </row>
    <row r="36" spans="2:14" ht="15" customHeight="1" x14ac:dyDescent="0.3">
      <c r="B36" s="54">
        <v>60</v>
      </c>
      <c r="C36" s="68">
        <f t="shared" si="4"/>
        <v>1.2585915520970883</v>
      </c>
      <c r="D36" s="69">
        <f t="shared" si="0"/>
        <v>2.5795785572977549E-2</v>
      </c>
      <c r="E36" s="70">
        <f t="shared" si="5"/>
        <v>0.14421361534445806</v>
      </c>
      <c r="F36" s="71">
        <f t="shared" si="2"/>
        <v>9.8434008917984497E-2</v>
      </c>
      <c r="G36" s="72">
        <f t="shared" si="3"/>
        <v>442.95304013093022</v>
      </c>
      <c r="I36" s="67" t="s">
        <v>60</v>
      </c>
    </row>
    <row r="37" spans="2:14" ht="15" customHeight="1" x14ac:dyDescent="0.3">
      <c r="B37" s="54">
        <v>45</v>
      </c>
      <c r="C37" s="68">
        <f t="shared" si="4"/>
        <v>1.4176942154765422</v>
      </c>
      <c r="D37" s="69">
        <f t="shared" si="0"/>
        <v>2.9056714968052202E-2</v>
      </c>
      <c r="E37" s="70">
        <f t="shared" si="5"/>
        <v>0.16244412885668716</v>
      </c>
      <c r="F37" s="71">
        <f t="shared" si="2"/>
        <v>0.11666452243021359</v>
      </c>
      <c r="G37" s="72">
        <f t="shared" si="3"/>
        <v>393.74276320197089</v>
      </c>
      <c r="I37" s="67" t="s">
        <v>61</v>
      </c>
    </row>
    <row r="38" spans="2:14" ht="15" customHeight="1" x14ac:dyDescent="0.3">
      <c r="B38" s="54">
        <v>30</v>
      </c>
      <c r="C38" s="68">
        <f t="shared" si="4"/>
        <v>1.6766656252294714</v>
      </c>
      <c r="D38" s="69">
        <f t="shared" si="0"/>
        <v>3.4364529838084745E-2</v>
      </c>
      <c r="E38" s="70">
        <f t="shared" si="5"/>
        <v>0.19211793622421025</v>
      </c>
      <c r="F38" s="71">
        <f t="shared" si="2"/>
        <v>0.1463383297977367</v>
      </c>
      <c r="G38" s="72">
        <f t="shared" si="3"/>
        <v>329.26124204490753</v>
      </c>
      <c r="I38" s="67" t="s">
        <v>62</v>
      </c>
      <c r="J38" s="67"/>
      <c r="K38" s="67"/>
      <c r="L38" s="67"/>
      <c r="M38" s="67"/>
      <c r="N38" s="67"/>
    </row>
    <row r="39" spans="2:14" ht="15" customHeight="1" thickBot="1" x14ac:dyDescent="0.35">
      <c r="B39" s="54">
        <v>20</v>
      </c>
      <c r="C39" s="68">
        <f t="shared" si="4"/>
        <v>1.9829435629609158</v>
      </c>
      <c r="D39" s="69">
        <f t="shared" si="0"/>
        <v>4.0641927770948549E-2</v>
      </c>
      <c r="E39" s="70">
        <f t="shared" si="5"/>
        <v>0.22721228325593829</v>
      </c>
      <c r="F39" s="71">
        <f t="shared" si="2"/>
        <v>0.18143267682946473</v>
      </c>
      <c r="G39" s="72">
        <f t="shared" si="3"/>
        <v>272.14901524419707</v>
      </c>
      <c r="I39" s="67" t="s">
        <v>63</v>
      </c>
      <c r="J39" s="67"/>
      <c r="K39" s="67"/>
      <c r="L39" s="67"/>
      <c r="M39" s="67"/>
      <c r="N39" s="67"/>
    </row>
    <row r="40" spans="2:14" ht="15" customHeight="1" thickBot="1" x14ac:dyDescent="0.35">
      <c r="B40" s="73">
        <v>15</v>
      </c>
      <c r="C40" s="74">
        <f t="shared" si="4"/>
        <v>2.2336139267278963</v>
      </c>
      <c r="D40" s="75">
        <f>$D$9*$C40*$D$11*0.85/(43200*1.2)</f>
        <v>4.5779606426473565E-2</v>
      </c>
      <c r="E40" s="70">
        <f t="shared" si="5"/>
        <v>0.25593492910423815</v>
      </c>
      <c r="F40" s="71">
        <f t="shared" si="2"/>
        <v>0.2101553226777646</v>
      </c>
      <c r="G40" s="72">
        <f t="shared" si="3"/>
        <v>236.42473801248516</v>
      </c>
      <c r="I40" s="67" t="s">
        <v>64</v>
      </c>
      <c r="J40" s="67"/>
      <c r="K40" s="67"/>
      <c r="L40" s="67"/>
      <c r="M40" s="67"/>
      <c r="N40" s="67"/>
    </row>
    <row r="41" spans="2:14" ht="15" customHeight="1" x14ac:dyDescent="0.3">
      <c r="B41" s="54">
        <v>10</v>
      </c>
      <c r="C41" s="68">
        <f t="shared" si="4"/>
        <v>2.6416300850318661</v>
      </c>
      <c r="D41" s="69">
        <f>$D$9*$C41*$D$11*0.85/(43200*1.2)</f>
        <v>5.4142206121650424E-2</v>
      </c>
      <c r="E41" s="70">
        <f t="shared" si="5"/>
        <v>0.30268678057656806</v>
      </c>
      <c r="F41" s="71">
        <f t="shared" si="2"/>
        <v>0.25690717415009451</v>
      </c>
      <c r="G41" s="72">
        <f t="shared" si="3"/>
        <v>192.68038061257087</v>
      </c>
      <c r="I41" s="67" t="s">
        <v>65</v>
      </c>
      <c r="J41" s="67"/>
      <c r="K41" s="67"/>
      <c r="L41" s="67"/>
      <c r="M41" s="67"/>
      <c r="N41" s="67"/>
    </row>
    <row r="42" spans="2:14" ht="15" customHeight="1" thickBot="1" x14ac:dyDescent="0.35">
      <c r="B42" s="58">
        <v>5</v>
      </c>
      <c r="C42" s="76">
        <f t="shared" si="4"/>
        <v>3.5191165479897264</v>
      </c>
      <c r="D42" s="77">
        <f>$D$9*$C42*$D$11*0.85/(43200*1.2)</f>
        <v>7.2126954711402097E-2</v>
      </c>
      <c r="E42" s="78">
        <f t="shared" si="5"/>
        <v>0.40323210445715618</v>
      </c>
      <c r="F42" s="79">
        <f t="shared" si="2"/>
        <v>0.35745249803068263</v>
      </c>
      <c r="G42" s="80">
        <f t="shared" si="3"/>
        <v>134.04468676150597</v>
      </c>
      <c r="I42" s="67" t="s">
        <v>66</v>
      </c>
    </row>
    <row r="43" spans="2:14" ht="8.25" customHeight="1" x14ac:dyDescent="0.3">
      <c r="F43" s="81"/>
      <c r="N43" s="82"/>
    </row>
    <row r="44" spans="2:14" ht="15" customHeight="1" x14ac:dyDescent="0.3">
      <c r="H44" s="83" t="s">
        <v>67</v>
      </c>
    </row>
    <row r="45" spans="2:14" x14ac:dyDescent="0.3">
      <c r="C45" s="56"/>
      <c r="J45" s="84"/>
    </row>
    <row r="46" spans="2:14" x14ac:dyDescent="0.3">
      <c r="B46" t="s">
        <v>68</v>
      </c>
      <c r="C46" s="56"/>
      <c r="J46" s="84"/>
    </row>
    <row r="47" spans="2:14" x14ac:dyDescent="0.3">
      <c r="B47" t="s">
        <v>69</v>
      </c>
      <c r="C47" s="56"/>
    </row>
    <row r="48" spans="2:14" x14ac:dyDescent="0.3">
      <c r="C48" s="56"/>
    </row>
    <row r="49" spans="3:10" x14ac:dyDescent="0.3">
      <c r="C49" s="56"/>
    </row>
    <row r="50" spans="3:10" x14ac:dyDescent="0.3">
      <c r="C50" s="56"/>
    </row>
    <row r="51" spans="3:10" x14ac:dyDescent="0.3">
      <c r="C51" s="56"/>
    </row>
    <row r="52" spans="3:10" x14ac:dyDescent="0.3">
      <c r="C52" s="56"/>
    </row>
    <row r="53" spans="3:10" x14ac:dyDescent="0.3">
      <c r="C53" s="56"/>
    </row>
    <row r="54" spans="3:10" x14ac:dyDescent="0.3">
      <c r="C54" s="56"/>
    </row>
    <row r="55" spans="3:10" x14ac:dyDescent="0.3">
      <c r="C55" s="56"/>
      <c r="J55" s="85"/>
    </row>
    <row r="56" spans="3:10" x14ac:dyDescent="0.3">
      <c r="C56" s="56"/>
      <c r="J56" s="84"/>
    </row>
    <row r="57" spans="3:10" s="67" customFormat="1" x14ac:dyDescent="0.3">
      <c r="C57" s="56"/>
      <c r="J57" s="86"/>
    </row>
    <row r="58" spans="3:10" s="67" customFormat="1" x14ac:dyDescent="0.3">
      <c r="C58" s="56"/>
      <c r="J58" s="86"/>
    </row>
    <row r="59" spans="3:10" s="67" customFormat="1" x14ac:dyDescent="0.3">
      <c r="C59" s="56"/>
    </row>
    <row r="60" spans="3:10" s="67" customFormat="1" x14ac:dyDescent="0.3">
      <c r="C60" s="56"/>
    </row>
    <row r="61" spans="3:10" s="67" customFormat="1" ht="7.5" customHeight="1" x14ac:dyDescent="0.3">
      <c r="C61" s="56"/>
    </row>
    <row r="62" spans="3:10" s="67" customFormat="1" x14ac:dyDescent="0.3">
      <c r="C62" s="56"/>
      <c r="J62" s="87"/>
    </row>
    <row r="63" spans="3:10" x14ac:dyDescent="0.3">
      <c r="C63" s="56"/>
      <c r="I63" s="21"/>
      <c r="J63" s="84"/>
    </row>
    <row r="64" spans="3:10" x14ac:dyDescent="0.3">
      <c r="C64" s="56"/>
    </row>
    <row r="65" spans="3:3" x14ac:dyDescent="0.3">
      <c r="C65" s="56"/>
    </row>
    <row r="66" spans="3:3" x14ac:dyDescent="0.3">
      <c r="C66" s="56"/>
    </row>
    <row r="67" spans="3:3" x14ac:dyDescent="0.3">
      <c r="C67" s="56"/>
    </row>
    <row r="68" spans="3:3" x14ac:dyDescent="0.3">
      <c r="C68" s="56"/>
    </row>
    <row r="69" spans="3:3" x14ac:dyDescent="0.3">
      <c r="C69" s="56"/>
    </row>
    <row r="70" spans="3:3" x14ac:dyDescent="0.3">
      <c r="C70" s="56"/>
    </row>
    <row r="71" spans="3:3" x14ac:dyDescent="0.3">
      <c r="C71" s="56"/>
    </row>
    <row r="72" spans="3:3" x14ac:dyDescent="0.3">
      <c r="C72" s="56"/>
    </row>
    <row r="73" spans="3:3" x14ac:dyDescent="0.3">
      <c r="C73" s="56"/>
    </row>
    <row r="74" spans="3:3" x14ac:dyDescent="0.3">
      <c r="C74" s="56"/>
    </row>
    <row r="75" spans="3:3" x14ac:dyDescent="0.3">
      <c r="C75" s="56"/>
    </row>
    <row r="76" spans="3:3" x14ac:dyDescent="0.3">
      <c r="C76" s="56"/>
    </row>
    <row r="77" spans="3:3" x14ac:dyDescent="0.3">
      <c r="C77" s="56"/>
    </row>
    <row r="78" spans="3:3" x14ac:dyDescent="0.3">
      <c r="C78" s="56"/>
    </row>
    <row r="79" spans="3:3" x14ac:dyDescent="0.3">
      <c r="C79" s="56"/>
    </row>
    <row r="80" spans="3:3" x14ac:dyDescent="0.3">
      <c r="C80" s="56"/>
    </row>
    <row r="81" spans="3:3" x14ac:dyDescent="0.3">
      <c r="C81" s="56"/>
    </row>
    <row r="82" spans="3:3" x14ac:dyDescent="0.3">
      <c r="C82" s="56"/>
    </row>
    <row r="83" spans="3:3" x14ac:dyDescent="0.3">
      <c r="C83" s="56"/>
    </row>
    <row r="84" spans="3:3" x14ac:dyDescent="0.3">
      <c r="C84" s="56"/>
    </row>
    <row r="85" spans="3:3" x14ac:dyDescent="0.3">
      <c r="C85" s="56"/>
    </row>
    <row r="86" spans="3:3" x14ac:dyDescent="0.3">
      <c r="C86" s="56"/>
    </row>
    <row r="87" spans="3:3" x14ac:dyDescent="0.3">
      <c r="C87" s="56"/>
    </row>
    <row r="88" spans="3:3" x14ac:dyDescent="0.3">
      <c r="C88" s="56"/>
    </row>
    <row r="89" spans="3:3" x14ac:dyDescent="0.3">
      <c r="C89" s="56"/>
    </row>
    <row r="90" spans="3:3" x14ac:dyDescent="0.3">
      <c r="C90" s="56"/>
    </row>
    <row r="91" spans="3:3" x14ac:dyDescent="0.3">
      <c r="C91" s="56"/>
    </row>
    <row r="92" spans="3:3" x14ac:dyDescent="0.3">
      <c r="C92" s="56"/>
    </row>
    <row r="93" spans="3:3" x14ac:dyDescent="0.3">
      <c r="C93" s="56"/>
    </row>
    <row r="94" spans="3:3" x14ac:dyDescent="0.3">
      <c r="C94" s="56"/>
    </row>
    <row r="95" spans="3:3" x14ac:dyDescent="0.3">
      <c r="C95" s="56"/>
    </row>
    <row r="96" spans="3:3" x14ac:dyDescent="0.3">
      <c r="C96" s="56"/>
    </row>
    <row r="97" spans="3:3" x14ac:dyDescent="0.3">
      <c r="C97" s="56"/>
    </row>
    <row r="98" spans="3:3" x14ac:dyDescent="0.3">
      <c r="C98" s="56"/>
    </row>
    <row r="99" spans="3:3" x14ac:dyDescent="0.3">
      <c r="C99" s="56"/>
    </row>
    <row r="100" spans="3:3" x14ac:dyDescent="0.3">
      <c r="C100" s="56"/>
    </row>
  </sheetData>
  <sheetProtection algorithmName="SHA-512" hashValue="A4xGYYIzQv6DmPtrh+9atxW0c/uGLbgrTenomeiu4PjPQTxmRgSTKDBKx60zsIuucU9QtSJzr6DCs2sEka80hA==" saltValue="gbpNRABLhCe2ZrBtquYGKw==" spinCount="100000" sheet="1" objects="1" scenarios="1"/>
  <mergeCells count="1">
    <mergeCell ref="D2:J2"/>
  </mergeCells>
  <conditionalFormatting sqref="F13:F14 B16">
    <cfRule type="cellIs" dxfId="1" priority="1" stopIfTrue="1" operator="equal">
      <formula>MAX($G$26:$G$37)</formula>
    </cfRule>
  </conditionalFormatting>
  <conditionalFormatting sqref="G26:G42">
    <cfRule type="cellIs" dxfId="0" priority="2" stopIfTrue="1" operator="equal">
      <formula>MAX($G$26:$G$42)</formula>
    </cfRule>
  </conditionalFormatting>
  <dataValidations count="9">
    <dataValidation type="decimal" showInputMessage="1" showErrorMessage="1" prompt="0.01 to 100" sqref="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ECC4F1F5-68D6-4EA2-B4ED-2FDD53657FA6}">
      <formula1>0.01</formula1>
      <formula2>100</formula2>
    </dataValidation>
    <dataValidation type="decimal" showInputMessage="1" showErrorMessage="1" prompt="0.01 to 1000" sqref="C18:D18 IY18:IZ18 SU18:SV18 ACQ18:ACR18 AMM18:AMN18 AWI18:AWJ18 BGE18:BGF18 BQA18:BQB18 BZW18:BZX18 CJS18:CJT18 CTO18:CTP18 DDK18:DDL18 DNG18:DNH18 DXC18:DXD18 EGY18:EGZ18 EQU18:EQV18 FAQ18:FAR18 FKM18:FKN18 FUI18:FUJ18 GEE18:GEF18 GOA18:GOB18 GXW18:GXX18 HHS18:HHT18 HRO18:HRP18 IBK18:IBL18 ILG18:ILH18 IVC18:IVD18 JEY18:JEZ18 JOU18:JOV18 JYQ18:JYR18 KIM18:KIN18 KSI18:KSJ18 LCE18:LCF18 LMA18:LMB18 LVW18:LVX18 MFS18:MFT18 MPO18:MPP18 MZK18:MZL18 NJG18:NJH18 NTC18:NTD18 OCY18:OCZ18 OMU18:OMV18 OWQ18:OWR18 PGM18:PGN18 PQI18:PQJ18 QAE18:QAF18 QKA18:QKB18 QTW18:QTX18 RDS18:RDT18 RNO18:RNP18 RXK18:RXL18 SHG18:SHH18 SRC18:SRD18 TAY18:TAZ18 TKU18:TKV18 TUQ18:TUR18 UEM18:UEN18 UOI18:UOJ18 UYE18:UYF18 VIA18:VIB18 VRW18:VRX18 WBS18:WBT18 WLO18:WLP18 WVK18:WVL18 C65554:D65554 IY65554:IZ65554 SU65554:SV65554 ACQ65554:ACR65554 AMM65554:AMN65554 AWI65554:AWJ65554 BGE65554:BGF65554 BQA65554:BQB65554 BZW65554:BZX65554 CJS65554:CJT65554 CTO65554:CTP65554 DDK65554:DDL65554 DNG65554:DNH65554 DXC65554:DXD65554 EGY65554:EGZ65554 EQU65554:EQV65554 FAQ65554:FAR65554 FKM65554:FKN65554 FUI65554:FUJ65554 GEE65554:GEF65554 GOA65554:GOB65554 GXW65554:GXX65554 HHS65554:HHT65554 HRO65554:HRP65554 IBK65554:IBL65554 ILG65554:ILH65554 IVC65554:IVD65554 JEY65554:JEZ65554 JOU65554:JOV65554 JYQ65554:JYR65554 KIM65554:KIN65554 KSI65554:KSJ65554 LCE65554:LCF65554 LMA65554:LMB65554 LVW65554:LVX65554 MFS65554:MFT65554 MPO65554:MPP65554 MZK65554:MZL65554 NJG65554:NJH65554 NTC65554:NTD65554 OCY65554:OCZ65554 OMU65554:OMV65554 OWQ65554:OWR65554 PGM65554:PGN65554 PQI65554:PQJ65554 QAE65554:QAF65554 QKA65554:QKB65554 QTW65554:QTX65554 RDS65554:RDT65554 RNO65554:RNP65554 RXK65554:RXL65554 SHG65554:SHH65554 SRC65554:SRD65554 TAY65554:TAZ65554 TKU65554:TKV65554 TUQ65554:TUR65554 UEM65554:UEN65554 UOI65554:UOJ65554 UYE65554:UYF65554 VIA65554:VIB65554 VRW65554:VRX65554 WBS65554:WBT65554 WLO65554:WLP65554 WVK65554:WVL65554 C131090:D131090 IY131090:IZ131090 SU131090:SV131090 ACQ131090:ACR131090 AMM131090:AMN131090 AWI131090:AWJ131090 BGE131090:BGF131090 BQA131090:BQB131090 BZW131090:BZX131090 CJS131090:CJT131090 CTO131090:CTP131090 DDK131090:DDL131090 DNG131090:DNH131090 DXC131090:DXD131090 EGY131090:EGZ131090 EQU131090:EQV131090 FAQ131090:FAR131090 FKM131090:FKN131090 FUI131090:FUJ131090 GEE131090:GEF131090 GOA131090:GOB131090 GXW131090:GXX131090 HHS131090:HHT131090 HRO131090:HRP131090 IBK131090:IBL131090 ILG131090:ILH131090 IVC131090:IVD131090 JEY131090:JEZ131090 JOU131090:JOV131090 JYQ131090:JYR131090 KIM131090:KIN131090 KSI131090:KSJ131090 LCE131090:LCF131090 LMA131090:LMB131090 LVW131090:LVX131090 MFS131090:MFT131090 MPO131090:MPP131090 MZK131090:MZL131090 NJG131090:NJH131090 NTC131090:NTD131090 OCY131090:OCZ131090 OMU131090:OMV131090 OWQ131090:OWR131090 PGM131090:PGN131090 PQI131090:PQJ131090 QAE131090:QAF131090 QKA131090:QKB131090 QTW131090:QTX131090 RDS131090:RDT131090 RNO131090:RNP131090 RXK131090:RXL131090 SHG131090:SHH131090 SRC131090:SRD131090 TAY131090:TAZ131090 TKU131090:TKV131090 TUQ131090:TUR131090 UEM131090:UEN131090 UOI131090:UOJ131090 UYE131090:UYF131090 VIA131090:VIB131090 VRW131090:VRX131090 WBS131090:WBT131090 WLO131090:WLP131090 WVK131090:WVL131090 C196626:D196626 IY196626:IZ196626 SU196626:SV196626 ACQ196626:ACR196626 AMM196626:AMN196626 AWI196626:AWJ196626 BGE196626:BGF196626 BQA196626:BQB196626 BZW196626:BZX196626 CJS196626:CJT196626 CTO196626:CTP196626 DDK196626:DDL196626 DNG196626:DNH196626 DXC196626:DXD196626 EGY196626:EGZ196626 EQU196626:EQV196626 FAQ196626:FAR196626 FKM196626:FKN196626 FUI196626:FUJ196626 GEE196626:GEF196626 GOA196626:GOB196626 GXW196626:GXX196626 HHS196626:HHT196626 HRO196626:HRP196626 IBK196626:IBL196626 ILG196626:ILH196626 IVC196626:IVD196626 JEY196626:JEZ196626 JOU196626:JOV196626 JYQ196626:JYR196626 KIM196626:KIN196626 KSI196626:KSJ196626 LCE196626:LCF196626 LMA196626:LMB196626 LVW196626:LVX196626 MFS196626:MFT196626 MPO196626:MPP196626 MZK196626:MZL196626 NJG196626:NJH196626 NTC196626:NTD196626 OCY196626:OCZ196626 OMU196626:OMV196626 OWQ196626:OWR196626 PGM196626:PGN196626 PQI196626:PQJ196626 QAE196626:QAF196626 QKA196626:QKB196626 QTW196626:QTX196626 RDS196626:RDT196626 RNO196626:RNP196626 RXK196626:RXL196626 SHG196626:SHH196626 SRC196626:SRD196626 TAY196626:TAZ196626 TKU196626:TKV196626 TUQ196626:TUR196626 UEM196626:UEN196626 UOI196626:UOJ196626 UYE196626:UYF196626 VIA196626:VIB196626 VRW196626:VRX196626 WBS196626:WBT196626 WLO196626:WLP196626 WVK196626:WVL196626 C262162:D262162 IY262162:IZ262162 SU262162:SV262162 ACQ262162:ACR262162 AMM262162:AMN262162 AWI262162:AWJ262162 BGE262162:BGF262162 BQA262162:BQB262162 BZW262162:BZX262162 CJS262162:CJT262162 CTO262162:CTP262162 DDK262162:DDL262162 DNG262162:DNH262162 DXC262162:DXD262162 EGY262162:EGZ262162 EQU262162:EQV262162 FAQ262162:FAR262162 FKM262162:FKN262162 FUI262162:FUJ262162 GEE262162:GEF262162 GOA262162:GOB262162 GXW262162:GXX262162 HHS262162:HHT262162 HRO262162:HRP262162 IBK262162:IBL262162 ILG262162:ILH262162 IVC262162:IVD262162 JEY262162:JEZ262162 JOU262162:JOV262162 JYQ262162:JYR262162 KIM262162:KIN262162 KSI262162:KSJ262162 LCE262162:LCF262162 LMA262162:LMB262162 LVW262162:LVX262162 MFS262162:MFT262162 MPO262162:MPP262162 MZK262162:MZL262162 NJG262162:NJH262162 NTC262162:NTD262162 OCY262162:OCZ262162 OMU262162:OMV262162 OWQ262162:OWR262162 PGM262162:PGN262162 PQI262162:PQJ262162 QAE262162:QAF262162 QKA262162:QKB262162 QTW262162:QTX262162 RDS262162:RDT262162 RNO262162:RNP262162 RXK262162:RXL262162 SHG262162:SHH262162 SRC262162:SRD262162 TAY262162:TAZ262162 TKU262162:TKV262162 TUQ262162:TUR262162 UEM262162:UEN262162 UOI262162:UOJ262162 UYE262162:UYF262162 VIA262162:VIB262162 VRW262162:VRX262162 WBS262162:WBT262162 WLO262162:WLP262162 WVK262162:WVL262162 C327698:D327698 IY327698:IZ327698 SU327698:SV327698 ACQ327698:ACR327698 AMM327698:AMN327698 AWI327698:AWJ327698 BGE327698:BGF327698 BQA327698:BQB327698 BZW327698:BZX327698 CJS327698:CJT327698 CTO327698:CTP327698 DDK327698:DDL327698 DNG327698:DNH327698 DXC327698:DXD327698 EGY327698:EGZ327698 EQU327698:EQV327698 FAQ327698:FAR327698 FKM327698:FKN327698 FUI327698:FUJ327698 GEE327698:GEF327698 GOA327698:GOB327698 GXW327698:GXX327698 HHS327698:HHT327698 HRO327698:HRP327698 IBK327698:IBL327698 ILG327698:ILH327698 IVC327698:IVD327698 JEY327698:JEZ327698 JOU327698:JOV327698 JYQ327698:JYR327698 KIM327698:KIN327698 KSI327698:KSJ327698 LCE327698:LCF327698 LMA327698:LMB327698 LVW327698:LVX327698 MFS327698:MFT327698 MPO327698:MPP327698 MZK327698:MZL327698 NJG327698:NJH327698 NTC327698:NTD327698 OCY327698:OCZ327698 OMU327698:OMV327698 OWQ327698:OWR327698 PGM327698:PGN327698 PQI327698:PQJ327698 QAE327698:QAF327698 QKA327698:QKB327698 QTW327698:QTX327698 RDS327698:RDT327698 RNO327698:RNP327698 RXK327698:RXL327698 SHG327698:SHH327698 SRC327698:SRD327698 TAY327698:TAZ327698 TKU327698:TKV327698 TUQ327698:TUR327698 UEM327698:UEN327698 UOI327698:UOJ327698 UYE327698:UYF327698 VIA327698:VIB327698 VRW327698:VRX327698 WBS327698:WBT327698 WLO327698:WLP327698 WVK327698:WVL327698 C393234:D393234 IY393234:IZ393234 SU393234:SV393234 ACQ393234:ACR393234 AMM393234:AMN393234 AWI393234:AWJ393234 BGE393234:BGF393234 BQA393234:BQB393234 BZW393234:BZX393234 CJS393234:CJT393234 CTO393234:CTP393234 DDK393234:DDL393234 DNG393234:DNH393234 DXC393234:DXD393234 EGY393234:EGZ393234 EQU393234:EQV393234 FAQ393234:FAR393234 FKM393234:FKN393234 FUI393234:FUJ393234 GEE393234:GEF393234 GOA393234:GOB393234 GXW393234:GXX393234 HHS393234:HHT393234 HRO393234:HRP393234 IBK393234:IBL393234 ILG393234:ILH393234 IVC393234:IVD393234 JEY393234:JEZ393234 JOU393234:JOV393234 JYQ393234:JYR393234 KIM393234:KIN393234 KSI393234:KSJ393234 LCE393234:LCF393234 LMA393234:LMB393234 LVW393234:LVX393234 MFS393234:MFT393234 MPO393234:MPP393234 MZK393234:MZL393234 NJG393234:NJH393234 NTC393234:NTD393234 OCY393234:OCZ393234 OMU393234:OMV393234 OWQ393234:OWR393234 PGM393234:PGN393234 PQI393234:PQJ393234 QAE393234:QAF393234 QKA393234:QKB393234 QTW393234:QTX393234 RDS393234:RDT393234 RNO393234:RNP393234 RXK393234:RXL393234 SHG393234:SHH393234 SRC393234:SRD393234 TAY393234:TAZ393234 TKU393234:TKV393234 TUQ393234:TUR393234 UEM393234:UEN393234 UOI393234:UOJ393234 UYE393234:UYF393234 VIA393234:VIB393234 VRW393234:VRX393234 WBS393234:WBT393234 WLO393234:WLP393234 WVK393234:WVL393234 C458770:D458770 IY458770:IZ458770 SU458770:SV458770 ACQ458770:ACR458770 AMM458770:AMN458770 AWI458770:AWJ458770 BGE458770:BGF458770 BQA458770:BQB458770 BZW458770:BZX458770 CJS458770:CJT458770 CTO458770:CTP458770 DDK458770:DDL458770 DNG458770:DNH458770 DXC458770:DXD458770 EGY458770:EGZ458770 EQU458770:EQV458770 FAQ458770:FAR458770 FKM458770:FKN458770 FUI458770:FUJ458770 GEE458770:GEF458770 GOA458770:GOB458770 GXW458770:GXX458770 HHS458770:HHT458770 HRO458770:HRP458770 IBK458770:IBL458770 ILG458770:ILH458770 IVC458770:IVD458770 JEY458770:JEZ458770 JOU458770:JOV458770 JYQ458770:JYR458770 KIM458770:KIN458770 KSI458770:KSJ458770 LCE458770:LCF458770 LMA458770:LMB458770 LVW458770:LVX458770 MFS458770:MFT458770 MPO458770:MPP458770 MZK458770:MZL458770 NJG458770:NJH458770 NTC458770:NTD458770 OCY458770:OCZ458770 OMU458770:OMV458770 OWQ458770:OWR458770 PGM458770:PGN458770 PQI458770:PQJ458770 QAE458770:QAF458770 QKA458770:QKB458770 QTW458770:QTX458770 RDS458770:RDT458770 RNO458770:RNP458770 RXK458770:RXL458770 SHG458770:SHH458770 SRC458770:SRD458770 TAY458770:TAZ458770 TKU458770:TKV458770 TUQ458770:TUR458770 UEM458770:UEN458770 UOI458770:UOJ458770 UYE458770:UYF458770 VIA458770:VIB458770 VRW458770:VRX458770 WBS458770:WBT458770 WLO458770:WLP458770 WVK458770:WVL458770 C524306:D524306 IY524306:IZ524306 SU524306:SV524306 ACQ524306:ACR524306 AMM524306:AMN524306 AWI524306:AWJ524306 BGE524306:BGF524306 BQA524306:BQB524306 BZW524306:BZX524306 CJS524306:CJT524306 CTO524306:CTP524306 DDK524306:DDL524306 DNG524306:DNH524306 DXC524306:DXD524306 EGY524306:EGZ524306 EQU524306:EQV524306 FAQ524306:FAR524306 FKM524306:FKN524306 FUI524306:FUJ524306 GEE524306:GEF524306 GOA524306:GOB524306 GXW524306:GXX524306 HHS524306:HHT524306 HRO524306:HRP524306 IBK524306:IBL524306 ILG524306:ILH524306 IVC524306:IVD524306 JEY524306:JEZ524306 JOU524306:JOV524306 JYQ524306:JYR524306 KIM524306:KIN524306 KSI524306:KSJ524306 LCE524306:LCF524306 LMA524306:LMB524306 LVW524306:LVX524306 MFS524306:MFT524306 MPO524306:MPP524306 MZK524306:MZL524306 NJG524306:NJH524306 NTC524306:NTD524306 OCY524306:OCZ524306 OMU524306:OMV524306 OWQ524306:OWR524306 PGM524306:PGN524306 PQI524306:PQJ524306 QAE524306:QAF524306 QKA524306:QKB524306 QTW524306:QTX524306 RDS524306:RDT524306 RNO524306:RNP524306 RXK524306:RXL524306 SHG524306:SHH524306 SRC524306:SRD524306 TAY524306:TAZ524306 TKU524306:TKV524306 TUQ524306:TUR524306 UEM524306:UEN524306 UOI524306:UOJ524306 UYE524306:UYF524306 VIA524306:VIB524306 VRW524306:VRX524306 WBS524306:WBT524306 WLO524306:WLP524306 WVK524306:WVL524306 C589842:D589842 IY589842:IZ589842 SU589842:SV589842 ACQ589842:ACR589842 AMM589842:AMN589842 AWI589842:AWJ589842 BGE589842:BGF589842 BQA589842:BQB589842 BZW589842:BZX589842 CJS589842:CJT589842 CTO589842:CTP589842 DDK589842:DDL589842 DNG589842:DNH589842 DXC589842:DXD589842 EGY589842:EGZ589842 EQU589842:EQV589842 FAQ589842:FAR589842 FKM589842:FKN589842 FUI589842:FUJ589842 GEE589842:GEF589842 GOA589842:GOB589842 GXW589842:GXX589842 HHS589842:HHT589842 HRO589842:HRP589842 IBK589842:IBL589842 ILG589842:ILH589842 IVC589842:IVD589842 JEY589842:JEZ589842 JOU589842:JOV589842 JYQ589842:JYR589842 KIM589842:KIN589842 KSI589842:KSJ589842 LCE589842:LCF589842 LMA589842:LMB589842 LVW589842:LVX589842 MFS589842:MFT589842 MPO589842:MPP589842 MZK589842:MZL589842 NJG589842:NJH589842 NTC589842:NTD589842 OCY589842:OCZ589842 OMU589842:OMV589842 OWQ589842:OWR589842 PGM589842:PGN589842 PQI589842:PQJ589842 QAE589842:QAF589842 QKA589842:QKB589842 QTW589842:QTX589842 RDS589842:RDT589842 RNO589842:RNP589842 RXK589842:RXL589842 SHG589842:SHH589842 SRC589842:SRD589842 TAY589842:TAZ589842 TKU589842:TKV589842 TUQ589842:TUR589842 UEM589842:UEN589842 UOI589842:UOJ589842 UYE589842:UYF589842 VIA589842:VIB589842 VRW589842:VRX589842 WBS589842:WBT589842 WLO589842:WLP589842 WVK589842:WVL589842 C655378:D655378 IY655378:IZ655378 SU655378:SV655378 ACQ655378:ACR655378 AMM655378:AMN655378 AWI655378:AWJ655378 BGE655378:BGF655378 BQA655378:BQB655378 BZW655378:BZX655378 CJS655378:CJT655378 CTO655378:CTP655378 DDK655378:DDL655378 DNG655378:DNH655378 DXC655378:DXD655378 EGY655378:EGZ655378 EQU655378:EQV655378 FAQ655378:FAR655378 FKM655378:FKN655378 FUI655378:FUJ655378 GEE655378:GEF655378 GOA655378:GOB655378 GXW655378:GXX655378 HHS655378:HHT655378 HRO655378:HRP655378 IBK655378:IBL655378 ILG655378:ILH655378 IVC655378:IVD655378 JEY655378:JEZ655378 JOU655378:JOV655378 JYQ655378:JYR655378 KIM655378:KIN655378 KSI655378:KSJ655378 LCE655378:LCF655378 LMA655378:LMB655378 LVW655378:LVX655378 MFS655378:MFT655378 MPO655378:MPP655378 MZK655378:MZL655378 NJG655378:NJH655378 NTC655378:NTD655378 OCY655378:OCZ655378 OMU655378:OMV655378 OWQ655378:OWR655378 PGM655378:PGN655378 PQI655378:PQJ655378 QAE655378:QAF655378 QKA655378:QKB655378 QTW655378:QTX655378 RDS655378:RDT655378 RNO655378:RNP655378 RXK655378:RXL655378 SHG655378:SHH655378 SRC655378:SRD655378 TAY655378:TAZ655378 TKU655378:TKV655378 TUQ655378:TUR655378 UEM655378:UEN655378 UOI655378:UOJ655378 UYE655378:UYF655378 VIA655378:VIB655378 VRW655378:VRX655378 WBS655378:WBT655378 WLO655378:WLP655378 WVK655378:WVL655378 C720914:D720914 IY720914:IZ720914 SU720914:SV720914 ACQ720914:ACR720914 AMM720914:AMN720914 AWI720914:AWJ720914 BGE720914:BGF720914 BQA720914:BQB720914 BZW720914:BZX720914 CJS720914:CJT720914 CTO720914:CTP720914 DDK720914:DDL720914 DNG720914:DNH720914 DXC720914:DXD720914 EGY720914:EGZ720914 EQU720914:EQV720914 FAQ720914:FAR720914 FKM720914:FKN720914 FUI720914:FUJ720914 GEE720914:GEF720914 GOA720914:GOB720914 GXW720914:GXX720914 HHS720914:HHT720914 HRO720914:HRP720914 IBK720914:IBL720914 ILG720914:ILH720914 IVC720914:IVD720914 JEY720914:JEZ720914 JOU720914:JOV720914 JYQ720914:JYR720914 KIM720914:KIN720914 KSI720914:KSJ720914 LCE720914:LCF720914 LMA720914:LMB720914 LVW720914:LVX720914 MFS720914:MFT720914 MPO720914:MPP720914 MZK720914:MZL720914 NJG720914:NJH720914 NTC720914:NTD720914 OCY720914:OCZ720914 OMU720914:OMV720914 OWQ720914:OWR720914 PGM720914:PGN720914 PQI720914:PQJ720914 QAE720914:QAF720914 QKA720914:QKB720914 QTW720914:QTX720914 RDS720914:RDT720914 RNO720914:RNP720914 RXK720914:RXL720914 SHG720914:SHH720914 SRC720914:SRD720914 TAY720914:TAZ720914 TKU720914:TKV720914 TUQ720914:TUR720914 UEM720914:UEN720914 UOI720914:UOJ720914 UYE720914:UYF720914 VIA720914:VIB720914 VRW720914:VRX720914 WBS720914:WBT720914 WLO720914:WLP720914 WVK720914:WVL720914 C786450:D786450 IY786450:IZ786450 SU786450:SV786450 ACQ786450:ACR786450 AMM786450:AMN786450 AWI786450:AWJ786450 BGE786450:BGF786450 BQA786450:BQB786450 BZW786450:BZX786450 CJS786450:CJT786450 CTO786450:CTP786450 DDK786450:DDL786450 DNG786450:DNH786450 DXC786450:DXD786450 EGY786450:EGZ786450 EQU786450:EQV786450 FAQ786450:FAR786450 FKM786450:FKN786450 FUI786450:FUJ786450 GEE786450:GEF786450 GOA786450:GOB786450 GXW786450:GXX786450 HHS786450:HHT786450 HRO786450:HRP786450 IBK786450:IBL786450 ILG786450:ILH786450 IVC786450:IVD786450 JEY786450:JEZ786450 JOU786450:JOV786450 JYQ786450:JYR786450 KIM786450:KIN786450 KSI786450:KSJ786450 LCE786450:LCF786450 LMA786450:LMB786450 LVW786450:LVX786450 MFS786450:MFT786450 MPO786450:MPP786450 MZK786450:MZL786450 NJG786450:NJH786450 NTC786450:NTD786450 OCY786450:OCZ786450 OMU786450:OMV786450 OWQ786450:OWR786450 PGM786450:PGN786450 PQI786450:PQJ786450 QAE786450:QAF786450 QKA786450:QKB786450 QTW786450:QTX786450 RDS786450:RDT786450 RNO786450:RNP786450 RXK786450:RXL786450 SHG786450:SHH786450 SRC786450:SRD786450 TAY786450:TAZ786450 TKU786450:TKV786450 TUQ786450:TUR786450 UEM786450:UEN786450 UOI786450:UOJ786450 UYE786450:UYF786450 VIA786450:VIB786450 VRW786450:VRX786450 WBS786450:WBT786450 WLO786450:WLP786450 WVK786450:WVL786450 C851986:D851986 IY851986:IZ851986 SU851986:SV851986 ACQ851986:ACR851986 AMM851986:AMN851986 AWI851986:AWJ851986 BGE851986:BGF851986 BQA851986:BQB851986 BZW851986:BZX851986 CJS851986:CJT851986 CTO851986:CTP851986 DDK851986:DDL851986 DNG851986:DNH851986 DXC851986:DXD851986 EGY851986:EGZ851986 EQU851986:EQV851986 FAQ851986:FAR851986 FKM851986:FKN851986 FUI851986:FUJ851986 GEE851986:GEF851986 GOA851986:GOB851986 GXW851986:GXX851986 HHS851986:HHT851986 HRO851986:HRP851986 IBK851986:IBL851986 ILG851986:ILH851986 IVC851986:IVD851986 JEY851986:JEZ851986 JOU851986:JOV851986 JYQ851986:JYR851986 KIM851986:KIN851986 KSI851986:KSJ851986 LCE851986:LCF851986 LMA851986:LMB851986 LVW851986:LVX851986 MFS851986:MFT851986 MPO851986:MPP851986 MZK851986:MZL851986 NJG851986:NJH851986 NTC851986:NTD851986 OCY851986:OCZ851986 OMU851986:OMV851986 OWQ851986:OWR851986 PGM851986:PGN851986 PQI851986:PQJ851986 QAE851986:QAF851986 QKA851986:QKB851986 QTW851986:QTX851986 RDS851986:RDT851986 RNO851986:RNP851986 RXK851986:RXL851986 SHG851986:SHH851986 SRC851986:SRD851986 TAY851986:TAZ851986 TKU851986:TKV851986 TUQ851986:TUR851986 UEM851986:UEN851986 UOI851986:UOJ851986 UYE851986:UYF851986 VIA851986:VIB851986 VRW851986:VRX851986 WBS851986:WBT851986 WLO851986:WLP851986 WVK851986:WVL851986 C917522:D917522 IY917522:IZ917522 SU917522:SV917522 ACQ917522:ACR917522 AMM917522:AMN917522 AWI917522:AWJ917522 BGE917522:BGF917522 BQA917522:BQB917522 BZW917522:BZX917522 CJS917522:CJT917522 CTO917522:CTP917522 DDK917522:DDL917522 DNG917522:DNH917522 DXC917522:DXD917522 EGY917522:EGZ917522 EQU917522:EQV917522 FAQ917522:FAR917522 FKM917522:FKN917522 FUI917522:FUJ917522 GEE917522:GEF917522 GOA917522:GOB917522 GXW917522:GXX917522 HHS917522:HHT917522 HRO917522:HRP917522 IBK917522:IBL917522 ILG917522:ILH917522 IVC917522:IVD917522 JEY917522:JEZ917522 JOU917522:JOV917522 JYQ917522:JYR917522 KIM917522:KIN917522 KSI917522:KSJ917522 LCE917522:LCF917522 LMA917522:LMB917522 LVW917522:LVX917522 MFS917522:MFT917522 MPO917522:MPP917522 MZK917522:MZL917522 NJG917522:NJH917522 NTC917522:NTD917522 OCY917522:OCZ917522 OMU917522:OMV917522 OWQ917522:OWR917522 PGM917522:PGN917522 PQI917522:PQJ917522 QAE917522:QAF917522 QKA917522:QKB917522 QTW917522:QTX917522 RDS917522:RDT917522 RNO917522:RNP917522 RXK917522:RXL917522 SHG917522:SHH917522 SRC917522:SRD917522 TAY917522:TAZ917522 TKU917522:TKV917522 TUQ917522:TUR917522 UEM917522:UEN917522 UOI917522:UOJ917522 UYE917522:UYF917522 VIA917522:VIB917522 VRW917522:VRX917522 WBS917522:WBT917522 WLO917522:WLP917522 WVK917522:WVL917522 C983058:D983058 IY983058:IZ983058 SU983058:SV983058 ACQ983058:ACR983058 AMM983058:AMN983058 AWI983058:AWJ983058 BGE983058:BGF983058 BQA983058:BQB983058 BZW983058:BZX983058 CJS983058:CJT983058 CTO983058:CTP983058 DDK983058:DDL983058 DNG983058:DNH983058 DXC983058:DXD983058 EGY983058:EGZ983058 EQU983058:EQV983058 FAQ983058:FAR983058 FKM983058:FKN983058 FUI983058:FUJ983058 GEE983058:GEF983058 GOA983058:GOB983058 GXW983058:GXX983058 HHS983058:HHT983058 HRO983058:HRP983058 IBK983058:IBL983058 ILG983058:ILH983058 IVC983058:IVD983058 JEY983058:JEZ983058 JOU983058:JOV983058 JYQ983058:JYR983058 KIM983058:KIN983058 KSI983058:KSJ983058 LCE983058:LCF983058 LMA983058:LMB983058 LVW983058:LVX983058 MFS983058:MFT983058 MPO983058:MPP983058 MZK983058:MZL983058 NJG983058:NJH983058 NTC983058:NTD983058 OCY983058:OCZ983058 OMU983058:OMV983058 OWQ983058:OWR983058 PGM983058:PGN983058 PQI983058:PQJ983058 QAE983058:QAF983058 QKA983058:QKB983058 QTW983058:QTX983058 RDS983058:RDT983058 RNO983058:RNP983058 RXK983058:RXL983058 SHG983058:SHH983058 SRC983058:SRD983058 TAY983058:TAZ983058 TKU983058:TKV983058 TUQ983058:TUR983058 UEM983058:UEN983058 UOI983058:UOJ983058 UYE983058:UYF983058 VIA983058:VIB983058 VRW983058:VRX983058 WBS983058:WBT983058 WLO983058:WLP983058 WVK983058:WVL983058" xr:uid="{2054DA49-365F-4663-B23B-5EA86F45F956}">
      <formula1>0.01</formula1>
      <formula2>1000</formula2>
    </dataValidation>
    <dataValidation type="whole" allowBlank="1" showInputMessage="1" showErrorMessage="1" prompt="20 to 100"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1B044387-8DED-4F1C-BD35-5B36FCF5CDF2}">
      <formula1>20</formula1>
      <formula2>100</formula2>
    </dataValidation>
    <dataValidation type="whole" errorStyle="information" allowBlank="1" showInputMessage="1" showErrorMessage="1" prompt="Do not use parcel area or landscape areas when sizing the facility. See criteria guidance."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33BEC5B4-EC06-45BB-B0AE-5E0BC53129EE}">
      <formula1>0</formula1>
      <formula2>871200</formula2>
    </dataValidation>
    <dataValidation type="decimal" allowBlank="1" showInputMessage="1" showErrorMessage="1" prompt="0.01 to 1.0" sqref="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xr:uid="{AC84D5CB-E6CF-4533-A76F-BAD1D92A08FC}">
      <formula1>0.01</formula1>
      <formula2>1</formula2>
    </dataValidation>
    <dataValidation type="decimal" showInputMessage="1" showErrorMessage="1" prompt="1.1 to 2.5"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F6BFD0C9-E176-4890-920B-5235AA5A1B8C}">
      <formula1>1.1</formula1>
      <formula2>2.5</formula2>
    </dataValidation>
    <dataValidation allowBlank="1" showInputMessage="1" showErrorMessage="1" prompt="Format: MM/DD/YYYY" sqref="O2 JK2 TG2 ADC2 AMY2 AWU2 BGQ2 BQM2 CAI2 CKE2 CUA2 DDW2 DNS2 DXO2 EHK2 ERG2 FBC2 FKY2 FUU2 GEQ2 GOM2 GYI2 HIE2 HSA2 IBW2 ILS2 IVO2 JFK2 JPG2 JZC2 KIY2 KSU2 LCQ2 LMM2 LWI2 MGE2 MQA2 MZW2 NJS2 NTO2 ODK2 ONG2 OXC2 PGY2 PQU2 QAQ2 QKM2 QUI2 REE2 ROA2 RXW2 SHS2 SRO2 TBK2 TLG2 TVC2 UEY2 UOU2 UYQ2 VIM2 VSI2 WCE2 WMA2 WVW2 O65538 JK65538 TG65538 ADC65538 AMY65538 AWU65538 BGQ65538 BQM65538 CAI65538 CKE65538 CUA65538 DDW65538 DNS65538 DXO65538 EHK65538 ERG65538 FBC65538 FKY65538 FUU65538 GEQ65538 GOM65538 GYI65538 HIE65538 HSA65538 IBW65538 ILS65538 IVO65538 JFK65538 JPG65538 JZC65538 KIY65538 KSU65538 LCQ65538 LMM65538 LWI65538 MGE65538 MQA65538 MZW65538 NJS65538 NTO65538 ODK65538 ONG65538 OXC65538 PGY65538 PQU65538 QAQ65538 QKM65538 QUI65538 REE65538 ROA65538 RXW65538 SHS65538 SRO65538 TBK65538 TLG65538 TVC65538 UEY65538 UOU65538 UYQ65538 VIM65538 VSI65538 WCE65538 WMA65538 WVW65538 O131074 JK131074 TG131074 ADC131074 AMY131074 AWU131074 BGQ131074 BQM131074 CAI131074 CKE131074 CUA131074 DDW131074 DNS131074 DXO131074 EHK131074 ERG131074 FBC131074 FKY131074 FUU131074 GEQ131074 GOM131074 GYI131074 HIE131074 HSA131074 IBW131074 ILS131074 IVO131074 JFK131074 JPG131074 JZC131074 KIY131074 KSU131074 LCQ131074 LMM131074 LWI131074 MGE131074 MQA131074 MZW131074 NJS131074 NTO131074 ODK131074 ONG131074 OXC131074 PGY131074 PQU131074 QAQ131074 QKM131074 QUI131074 REE131074 ROA131074 RXW131074 SHS131074 SRO131074 TBK131074 TLG131074 TVC131074 UEY131074 UOU131074 UYQ131074 VIM131074 VSI131074 WCE131074 WMA131074 WVW131074 O196610 JK196610 TG196610 ADC196610 AMY196610 AWU196610 BGQ196610 BQM196610 CAI196610 CKE196610 CUA196610 DDW196610 DNS196610 DXO196610 EHK196610 ERG196610 FBC196610 FKY196610 FUU196610 GEQ196610 GOM196610 GYI196610 HIE196610 HSA196610 IBW196610 ILS196610 IVO196610 JFK196610 JPG196610 JZC196610 KIY196610 KSU196610 LCQ196610 LMM196610 LWI196610 MGE196610 MQA196610 MZW196610 NJS196610 NTO196610 ODK196610 ONG196610 OXC196610 PGY196610 PQU196610 QAQ196610 QKM196610 QUI196610 REE196610 ROA196610 RXW196610 SHS196610 SRO196610 TBK196610 TLG196610 TVC196610 UEY196610 UOU196610 UYQ196610 VIM196610 VSI196610 WCE196610 WMA196610 WVW196610 O262146 JK262146 TG262146 ADC262146 AMY262146 AWU262146 BGQ262146 BQM262146 CAI262146 CKE262146 CUA262146 DDW262146 DNS262146 DXO262146 EHK262146 ERG262146 FBC262146 FKY262146 FUU262146 GEQ262146 GOM262146 GYI262146 HIE262146 HSA262146 IBW262146 ILS262146 IVO262146 JFK262146 JPG262146 JZC262146 KIY262146 KSU262146 LCQ262146 LMM262146 LWI262146 MGE262146 MQA262146 MZW262146 NJS262146 NTO262146 ODK262146 ONG262146 OXC262146 PGY262146 PQU262146 QAQ262146 QKM262146 QUI262146 REE262146 ROA262146 RXW262146 SHS262146 SRO262146 TBK262146 TLG262146 TVC262146 UEY262146 UOU262146 UYQ262146 VIM262146 VSI262146 WCE262146 WMA262146 WVW262146 O327682 JK327682 TG327682 ADC327682 AMY327682 AWU327682 BGQ327682 BQM327682 CAI327682 CKE327682 CUA327682 DDW327682 DNS327682 DXO327682 EHK327682 ERG327682 FBC327682 FKY327682 FUU327682 GEQ327682 GOM327682 GYI327682 HIE327682 HSA327682 IBW327682 ILS327682 IVO327682 JFK327682 JPG327682 JZC327682 KIY327682 KSU327682 LCQ327682 LMM327682 LWI327682 MGE327682 MQA327682 MZW327682 NJS327682 NTO327682 ODK327682 ONG327682 OXC327682 PGY327682 PQU327682 QAQ327682 QKM327682 QUI327682 REE327682 ROA327682 RXW327682 SHS327682 SRO327682 TBK327682 TLG327682 TVC327682 UEY327682 UOU327682 UYQ327682 VIM327682 VSI327682 WCE327682 WMA327682 WVW327682 O393218 JK393218 TG393218 ADC393218 AMY393218 AWU393218 BGQ393218 BQM393218 CAI393218 CKE393218 CUA393218 DDW393218 DNS393218 DXO393218 EHK393218 ERG393218 FBC393218 FKY393218 FUU393218 GEQ393218 GOM393218 GYI393218 HIE393218 HSA393218 IBW393218 ILS393218 IVO393218 JFK393218 JPG393218 JZC393218 KIY393218 KSU393218 LCQ393218 LMM393218 LWI393218 MGE393218 MQA393218 MZW393218 NJS393218 NTO393218 ODK393218 ONG393218 OXC393218 PGY393218 PQU393218 QAQ393218 QKM393218 QUI393218 REE393218 ROA393218 RXW393218 SHS393218 SRO393218 TBK393218 TLG393218 TVC393218 UEY393218 UOU393218 UYQ393218 VIM393218 VSI393218 WCE393218 WMA393218 WVW393218 O458754 JK458754 TG458754 ADC458754 AMY458754 AWU458754 BGQ458754 BQM458754 CAI458754 CKE458754 CUA458754 DDW458754 DNS458754 DXO458754 EHK458754 ERG458754 FBC458754 FKY458754 FUU458754 GEQ458754 GOM458754 GYI458754 HIE458754 HSA458754 IBW458754 ILS458754 IVO458754 JFK458754 JPG458754 JZC458754 KIY458754 KSU458754 LCQ458754 LMM458754 LWI458754 MGE458754 MQA458754 MZW458754 NJS458754 NTO458754 ODK458754 ONG458754 OXC458754 PGY458754 PQU458754 QAQ458754 QKM458754 QUI458754 REE458754 ROA458754 RXW458754 SHS458754 SRO458754 TBK458754 TLG458754 TVC458754 UEY458754 UOU458754 UYQ458754 VIM458754 VSI458754 WCE458754 WMA458754 WVW458754 O524290 JK524290 TG524290 ADC524290 AMY524290 AWU524290 BGQ524290 BQM524290 CAI524290 CKE524290 CUA524290 DDW524290 DNS524290 DXO524290 EHK524290 ERG524290 FBC524290 FKY524290 FUU524290 GEQ524290 GOM524290 GYI524290 HIE524290 HSA524290 IBW524290 ILS524290 IVO524290 JFK524290 JPG524290 JZC524290 KIY524290 KSU524290 LCQ524290 LMM524290 LWI524290 MGE524290 MQA524290 MZW524290 NJS524290 NTO524290 ODK524290 ONG524290 OXC524290 PGY524290 PQU524290 QAQ524290 QKM524290 QUI524290 REE524290 ROA524290 RXW524290 SHS524290 SRO524290 TBK524290 TLG524290 TVC524290 UEY524290 UOU524290 UYQ524290 VIM524290 VSI524290 WCE524290 WMA524290 WVW524290 O589826 JK589826 TG589826 ADC589826 AMY589826 AWU589826 BGQ589826 BQM589826 CAI589826 CKE589826 CUA589826 DDW589826 DNS589826 DXO589826 EHK589826 ERG589826 FBC589826 FKY589826 FUU589826 GEQ589826 GOM589826 GYI589826 HIE589826 HSA589826 IBW589826 ILS589826 IVO589826 JFK589826 JPG589826 JZC589826 KIY589826 KSU589826 LCQ589826 LMM589826 LWI589826 MGE589826 MQA589826 MZW589826 NJS589826 NTO589826 ODK589826 ONG589826 OXC589826 PGY589826 PQU589826 QAQ589826 QKM589826 QUI589826 REE589826 ROA589826 RXW589826 SHS589826 SRO589826 TBK589826 TLG589826 TVC589826 UEY589826 UOU589826 UYQ589826 VIM589826 VSI589826 WCE589826 WMA589826 WVW589826 O655362 JK655362 TG655362 ADC655362 AMY655362 AWU655362 BGQ655362 BQM655362 CAI655362 CKE655362 CUA655362 DDW655362 DNS655362 DXO655362 EHK655362 ERG655362 FBC655362 FKY655362 FUU655362 GEQ655362 GOM655362 GYI655362 HIE655362 HSA655362 IBW655362 ILS655362 IVO655362 JFK655362 JPG655362 JZC655362 KIY655362 KSU655362 LCQ655362 LMM655362 LWI655362 MGE655362 MQA655362 MZW655362 NJS655362 NTO655362 ODK655362 ONG655362 OXC655362 PGY655362 PQU655362 QAQ655362 QKM655362 QUI655362 REE655362 ROA655362 RXW655362 SHS655362 SRO655362 TBK655362 TLG655362 TVC655362 UEY655362 UOU655362 UYQ655362 VIM655362 VSI655362 WCE655362 WMA655362 WVW655362 O720898 JK720898 TG720898 ADC720898 AMY720898 AWU720898 BGQ720898 BQM720898 CAI720898 CKE720898 CUA720898 DDW720898 DNS720898 DXO720898 EHK720898 ERG720898 FBC720898 FKY720898 FUU720898 GEQ720898 GOM720898 GYI720898 HIE720898 HSA720898 IBW720898 ILS720898 IVO720898 JFK720898 JPG720898 JZC720898 KIY720898 KSU720898 LCQ720898 LMM720898 LWI720898 MGE720898 MQA720898 MZW720898 NJS720898 NTO720898 ODK720898 ONG720898 OXC720898 PGY720898 PQU720898 QAQ720898 QKM720898 QUI720898 REE720898 ROA720898 RXW720898 SHS720898 SRO720898 TBK720898 TLG720898 TVC720898 UEY720898 UOU720898 UYQ720898 VIM720898 VSI720898 WCE720898 WMA720898 WVW720898 O786434 JK786434 TG786434 ADC786434 AMY786434 AWU786434 BGQ786434 BQM786434 CAI786434 CKE786434 CUA786434 DDW786434 DNS786434 DXO786434 EHK786434 ERG786434 FBC786434 FKY786434 FUU786434 GEQ786434 GOM786434 GYI786434 HIE786434 HSA786434 IBW786434 ILS786434 IVO786434 JFK786434 JPG786434 JZC786434 KIY786434 KSU786434 LCQ786434 LMM786434 LWI786434 MGE786434 MQA786434 MZW786434 NJS786434 NTO786434 ODK786434 ONG786434 OXC786434 PGY786434 PQU786434 QAQ786434 QKM786434 QUI786434 REE786434 ROA786434 RXW786434 SHS786434 SRO786434 TBK786434 TLG786434 TVC786434 UEY786434 UOU786434 UYQ786434 VIM786434 VSI786434 WCE786434 WMA786434 WVW786434 O851970 JK851970 TG851970 ADC851970 AMY851970 AWU851970 BGQ851970 BQM851970 CAI851970 CKE851970 CUA851970 DDW851970 DNS851970 DXO851970 EHK851970 ERG851970 FBC851970 FKY851970 FUU851970 GEQ851970 GOM851970 GYI851970 HIE851970 HSA851970 IBW851970 ILS851970 IVO851970 JFK851970 JPG851970 JZC851970 KIY851970 KSU851970 LCQ851970 LMM851970 LWI851970 MGE851970 MQA851970 MZW851970 NJS851970 NTO851970 ODK851970 ONG851970 OXC851970 PGY851970 PQU851970 QAQ851970 QKM851970 QUI851970 REE851970 ROA851970 RXW851970 SHS851970 SRO851970 TBK851970 TLG851970 TVC851970 UEY851970 UOU851970 UYQ851970 VIM851970 VSI851970 WCE851970 WMA851970 WVW851970 O917506 JK917506 TG917506 ADC917506 AMY917506 AWU917506 BGQ917506 BQM917506 CAI917506 CKE917506 CUA917506 DDW917506 DNS917506 DXO917506 EHK917506 ERG917506 FBC917506 FKY917506 FUU917506 GEQ917506 GOM917506 GYI917506 HIE917506 HSA917506 IBW917506 ILS917506 IVO917506 JFK917506 JPG917506 JZC917506 KIY917506 KSU917506 LCQ917506 LMM917506 LWI917506 MGE917506 MQA917506 MZW917506 NJS917506 NTO917506 ODK917506 ONG917506 OXC917506 PGY917506 PQU917506 QAQ917506 QKM917506 QUI917506 REE917506 ROA917506 RXW917506 SHS917506 SRO917506 TBK917506 TLG917506 TVC917506 UEY917506 UOU917506 UYQ917506 VIM917506 VSI917506 WCE917506 WMA917506 WVW917506 O983042 JK983042 TG983042 ADC983042 AMY983042 AWU983042 BGQ983042 BQM983042 CAI983042 CKE983042 CUA983042 DDW983042 DNS983042 DXO983042 EHK983042 ERG983042 FBC983042 FKY983042 FUU983042 GEQ983042 GOM983042 GYI983042 HIE983042 HSA983042 IBW983042 ILS983042 IVO983042 JFK983042 JPG983042 JZC983042 KIY983042 KSU983042 LCQ983042 LMM983042 LWI983042 MGE983042 MQA983042 MZW983042 NJS983042 NTO983042 ODK983042 ONG983042 OXC983042 PGY983042 PQU983042 QAQ983042 QKM983042 QUI983042 REE983042 ROA983042 RXW983042 SHS983042 SRO983042 TBK983042 TLG983042 TVC983042 UEY983042 UOU983042 UYQ983042 VIM983042 VSI983042 WCE983042 WMA983042 WVW983042" xr:uid="{635597CA-02B3-4B12-8F5C-5993E4C31DC9}"/>
    <dataValidation allowBlank="1" showInputMessage="1" showErrorMessage="1" prompt="Designer's initials"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xr:uid="{C84AA6CB-4156-4E80-ACDD-C3B9108EC3A3}"/>
    <dataValidation allowBlank="1" showInputMessage="1" showErrorMessage="1" promptTitle="Enter:" prompt="Project Name_x000a_Assr Parcel No._x000a_Application No." sqref="D2:K2 IZ2:JG2 SV2:TC2 ACR2:ACY2 AMN2:AMU2 AWJ2:AWQ2 BGF2:BGM2 BQB2:BQI2 BZX2:CAE2 CJT2:CKA2 CTP2:CTW2 DDL2:DDS2 DNH2:DNO2 DXD2:DXK2 EGZ2:EHG2 EQV2:ERC2 FAR2:FAY2 FKN2:FKU2 FUJ2:FUQ2 GEF2:GEM2 GOB2:GOI2 GXX2:GYE2 HHT2:HIA2 HRP2:HRW2 IBL2:IBS2 ILH2:ILO2 IVD2:IVK2 JEZ2:JFG2 JOV2:JPC2 JYR2:JYY2 KIN2:KIU2 KSJ2:KSQ2 LCF2:LCM2 LMB2:LMI2 LVX2:LWE2 MFT2:MGA2 MPP2:MPW2 MZL2:MZS2 NJH2:NJO2 NTD2:NTK2 OCZ2:ODG2 OMV2:ONC2 OWR2:OWY2 PGN2:PGU2 PQJ2:PQQ2 QAF2:QAM2 QKB2:QKI2 QTX2:QUE2 RDT2:REA2 RNP2:RNW2 RXL2:RXS2 SHH2:SHO2 SRD2:SRK2 TAZ2:TBG2 TKV2:TLC2 TUR2:TUY2 UEN2:UEU2 UOJ2:UOQ2 UYF2:UYM2 VIB2:VII2 VRX2:VSE2 WBT2:WCA2 WLP2:WLW2 WVL2:WVS2 D65538:K65538 IZ65538:JG65538 SV65538:TC65538 ACR65538:ACY65538 AMN65538:AMU65538 AWJ65538:AWQ65538 BGF65538:BGM65538 BQB65538:BQI65538 BZX65538:CAE65538 CJT65538:CKA65538 CTP65538:CTW65538 DDL65538:DDS65538 DNH65538:DNO65538 DXD65538:DXK65538 EGZ65538:EHG65538 EQV65538:ERC65538 FAR65538:FAY65538 FKN65538:FKU65538 FUJ65538:FUQ65538 GEF65538:GEM65538 GOB65538:GOI65538 GXX65538:GYE65538 HHT65538:HIA65538 HRP65538:HRW65538 IBL65538:IBS65538 ILH65538:ILO65538 IVD65538:IVK65538 JEZ65538:JFG65538 JOV65538:JPC65538 JYR65538:JYY65538 KIN65538:KIU65538 KSJ65538:KSQ65538 LCF65538:LCM65538 LMB65538:LMI65538 LVX65538:LWE65538 MFT65538:MGA65538 MPP65538:MPW65538 MZL65538:MZS65538 NJH65538:NJO65538 NTD65538:NTK65538 OCZ65538:ODG65538 OMV65538:ONC65538 OWR65538:OWY65538 PGN65538:PGU65538 PQJ65538:PQQ65538 QAF65538:QAM65538 QKB65538:QKI65538 QTX65538:QUE65538 RDT65538:REA65538 RNP65538:RNW65538 RXL65538:RXS65538 SHH65538:SHO65538 SRD65538:SRK65538 TAZ65538:TBG65538 TKV65538:TLC65538 TUR65538:TUY65538 UEN65538:UEU65538 UOJ65538:UOQ65538 UYF65538:UYM65538 VIB65538:VII65538 VRX65538:VSE65538 WBT65538:WCA65538 WLP65538:WLW65538 WVL65538:WVS65538 D131074:K131074 IZ131074:JG131074 SV131074:TC131074 ACR131074:ACY131074 AMN131074:AMU131074 AWJ131074:AWQ131074 BGF131074:BGM131074 BQB131074:BQI131074 BZX131074:CAE131074 CJT131074:CKA131074 CTP131074:CTW131074 DDL131074:DDS131074 DNH131074:DNO131074 DXD131074:DXK131074 EGZ131074:EHG131074 EQV131074:ERC131074 FAR131074:FAY131074 FKN131074:FKU131074 FUJ131074:FUQ131074 GEF131074:GEM131074 GOB131074:GOI131074 GXX131074:GYE131074 HHT131074:HIA131074 HRP131074:HRW131074 IBL131074:IBS131074 ILH131074:ILO131074 IVD131074:IVK131074 JEZ131074:JFG131074 JOV131074:JPC131074 JYR131074:JYY131074 KIN131074:KIU131074 KSJ131074:KSQ131074 LCF131074:LCM131074 LMB131074:LMI131074 LVX131074:LWE131074 MFT131074:MGA131074 MPP131074:MPW131074 MZL131074:MZS131074 NJH131074:NJO131074 NTD131074:NTK131074 OCZ131074:ODG131074 OMV131074:ONC131074 OWR131074:OWY131074 PGN131074:PGU131074 PQJ131074:PQQ131074 QAF131074:QAM131074 QKB131074:QKI131074 QTX131074:QUE131074 RDT131074:REA131074 RNP131074:RNW131074 RXL131074:RXS131074 SHH131074:SHO131074 SRD131074:SRK131074 TAZ131074:TBG131074 TKV131074:TLC131074 TUR131074:TUY131074 UEN131074:UEU131074 UOJ131074:UOQ131074 UYF131074:UYM131074 VIB131074:VII131074 VRX131074:VSE131074 WBT131074:WCA131074 WLP131074:WLW131074 WVL131074:WVS131074 D196610:K196610 IZ196610:JG196610 SV196610:TC196610 ACR196610:ACY196610 AMN196610:AMU196610 AWJ196610:AWQ196610 BGF196610:BGM196610 BQB196610:BQI196610 BZX196610:CAE196610 CJT196610:CKA196610 CTP196610:CTW196610 DDL196610:DDS196610 DNH196610:DNO196610 DXD196610:DXK196610 EGZ196610:EHG196610 EQV196610:ERC196610 FAR196610:FAY196610 FKN196610:FKU196610 FUJ196610:FUQ196610 GEF196610:GEM196610 GOB196610:GOI196610 GXX196610:GYE196610 HHT196610:HIA196610 HRP196610:HRW196610 IBL196610:IBS196610 ILH196610:ILO196610 IVD196610:IVK196610 JEZ196610:JFG196610 JOV196610:JPC196610 JYR196610:JYY196610 KIN196610:KIU196610 KSJ196610:KSQ196610 LCF196610:LCM196610 LMB196610:LMI196610 LVX196610:LWE196610 MFT196610:MGA196610 MPP196610:MPW196610 MZL196610:MZS196610 NJH196610:NJO196610 NTD196610:NTK196610 OCZ196610:ODG196610 OMV196610:ONC196610 OWR196610:OWY196610 PGN196610:PGU196610 PQJ196610:PQQ196610 QAF196610:QAM196610 QKB196610:QKI196610 QTX196610:QUE196610 RDT196610:REA196610 RNP196610:RNW196610 RXL196610:RXS196610 SHH196610:SHO196610 SRD196610:SRK196610 TAZ196610:TBG196610 TKV196610:TLC196610 TUR196610:TUY196610 UEN196610:UEU196610 UOJ196610:UOQ196610 UYF196610:UYM196610 VIB196610:VII196610 VRX196610:VSE196610 WBT196610:WCA196610 WLP196610:WLW196610 WVL196610:WVS196610 D262146:K262146 IZ262146:JG262146 SV262146:TC262146 ACR262146:ACY262146 AMN262146:AMU262146 AWJ262146:AWQ262146 BGF262146:BGM262146 BQB262146:BQI262146 BZX262146:CAE262146 CJT262146:CKA262146 CTP262146:CTW262146 DDL262146:DDS262146 DNH262146:DNO262146 DXD262146:DXK262146 EGZ262146:EHG262146 EQV262146:ERC262146 FAR262146:FAY262146 FKN262146:FKU262146 FUJ262146:FUQ262146 GEF262146:GEM262146 GOB262146:GOI262146 GXX262146:GYE262146 HHT262146:HIA262146 HRP262146:HRW262146 IBL262146:IBS262146 ILH262146:ILO262146 IVD262146:IVK262146 JEZ262146:JFG262146 JOV262146:JPC262146 JYR262146:JYY262146 KIN262146:KIU262146 KSJ262146:KSQ262146 LCF262146:LCM262146 LMB262146:LMI262146 LVX262146:LWE262146 MFT262146:MGA262146 MPP262146:MPW262146 MZL262146:MZS262146 NJH262146:NJO262146 NTD262146:NTK262146 OCZ262146:ODG262146 OMV262146:ONC262146 OWR262146:OWY262146 PGN262146:PGU262146 PQJ262146:PQQ262146 QAF262146:QAM262146 QKB262146:QKI262146 QTX262146:QUE262146 RDT262146:REA262146 RNP262146:RNW262146 RXL262146:RXS262146 SHH262146:SHO262146 SRD262146:SRK262146 TAZ262146:TBG262146 TKV262146:TLC262146 TUR262146:TUY262146 UEN262146:UEU262146 UOJ262146:UOQ262146 UYF262146:UYM262146 VIB262146:VII262146 VRX262146:VSE262146 WBT262146:WCA262146 WLP262146:WLW262146 WVL262146:WVS262146 D327682:K327682 IZ327682:JG327682 SV327682:TC327682 ACR327682:ACY327682 AMN327682:AMU327682 AWJ327682:AWQ327682 BGF327682:BGM327682 BQB327682:BQI327682 BZX327682:CAE327682 CJT327682:CKA327682 CTP327682:CTW327682 DDL327682:DDS327682 DNH327682:DNO327682 DXD327682:DXK327682 EGZ327682:EHG327682 EQV327682:ERC327682 FAR327682:FAY327682 FKN327682:FKU327682 FUJ327682:FUQ327682 GEF327682:GEM327682 GOB327682:GOI327682 GXX327682:GYE327682 HHT327682:HIA327682 HRP327682:HRW327682 IBL327682:IBS327682 ILH327682:ILO327682 IVD327682:IVK327682 JEZ327682:JFG327682 JOV327682:JPC327682 JYR327682:JYY327682 KIN327682:KIU327682 KSJ327682:KSQ327682 LCF327682:LCM327682 LMB327682:LMI327682 LVX327682:LWE327682 MFT327682:MGA327682 MPP327682:MPW327682 MZL327682:MZS327682 NJH327682:NJO327682 NTD327682:NTK327682 OCZ327682:ODG327682 OMV327682:ONC327682 OWR327682:OWY327682 PGN327682:PGU327682 PQJ327682:PQQ327682 QAF327682:QAM327682 QKB327682:QKI327682 QTX327682:QUE327682 RDT327682:REA327682 RNP327682:RNW327682 RXL327682:RXS327682 SHH327682:SHO327682 SRD327682:SRK327682 TAZ327682:TBG327682 TKV327682:TLC327682 TUR327682:TUY327682 UEN327682:UEU327682 UOJ327682:UOQ327682 UYF327682:UYM327682 VIB327682:VII327682 VRX327682:VSE327682 WBT327682:WCA327682 WLP327682:WLW327682 WVL327682:WVS327682 D393218:K393218 IZ393218:JG393218 SV393218:TC393218 ACR393218:ACY393218 AMN393218:AMU393218 AWJ393218:AWQ393218 BGF393218:BGM393218 BQB393218:BQI393218 BZX393218:CAE393218 CJT393218:CKA393218 CTP393218:CTW393218 DDL393218:DDS393218 DNH393218:DNO393218 DXD393218:DXK393218 EGZ393218:EHG393218 EQV393218:ERC393218 FAR393218:FAY393218 FKN393218:FKU393218 FUJ393218:FUQ393218 GEF393218:GEM393218 GOB393218:GOI393218 GXX393218:GYE393218 HHT393218:HIA393218 HRP393218:HRW393218 IBL393218:IBS393218 ILH393218:ILO393218 IVD393218:IVK393218 JEZ393218:JFG393218 JOV393218:JPC393218 JYR393218:JYY393218 KIN393218:KIU393218 KSJ393218:KSQ393218 LCF393218:LCM393218 LMB393218:LMI393218 LVX393218:LWE393218 MFT393218:MGA393218 MPP393218:MPW393218 MZL393218:MZS393218 NJH393218:NJO393218 NTD393218:NTK393218 OCZ393218:ODG393218 OMV393218:ONC393218 OWR393218:OWY393218 PGN393218:PGU393218 PQJ393218:PQQ393218 QAF393218:QAM393218 QKB393218:QKI393218 QTX393218:QUE393218 RDT393218:REA393218 RNP393218:RNW393218 RXL393218:RXS393218 SHH393218:SHO393218 SRD393218:SRK393218 TAZ393218:TBG393218 TKV393218:TLC393218 TUR393218:TUY393218 UEN393218:UEU393218 UOJ393218:UOQ393218 UYF393218:UYM393218 VIB393218:VII393218 VRX393218:VSE393218 WBT393218:WCA393218 WLP393218:WLW393218 WVL393218:WVS393218 D458754:K458754 IZ458754:JG458754 SV458754:TC458754 ACR458754:ACY458754 AMN458754:AMU458754 AWJ458754:AWQ458754 BGF458754:BGM458754 BQB458754:BQI458754 BZX458754:CAE458754 CJT458754:CKA458754 CTP458754:CTW458754 DDL458754:DDS458754 DNH458754:DNO458754 DXD458754:DXK458754 EGZ458754:EHG458754 EQV458754:ERC458754 FAR458754:FAY458754 FKN458754:FKU458754 FUJ458754:FUQ458754 GEF458754:GEM458754 GOB458754:GOI458754 GXX458754:GYE458754 HHT458754:HIA458754 HRP458754:HRW458754 IBL458754:IBS458754 ILH458754:ILO458754 IVD458754:IVK458754 JEZ458754:JFG458754 JOV458754:JPC458754 JYR458754:JYY458754 KIN458754:KIU458754 KSJ458754:KSQ458754 LCF458754:LCM458754 LMB458754:LMI458754 LVX458754:LWE458754 MFT458754:MGA458754 MPP458754:MPW458754 MZL458754:MZS458754 NJH458754:NJO458754 NTD458754:NTK458754 OCZ458754:ODG458754 OMV458754:ONC458754 OWR458754:OWY458754 PGN458754:PGU458754 PQJ458754:PQQ458754 QAF458754:QAM458754 QKB458754:QKI458754 QTX458754:QUE458754 RDT458754:REA458754 RNP458754:RNW458754 RXL458754:RXS458754 SHH458754:SHO458754 SRD458754:SRK458754 TAZ458754:TBG458754 TKV458754:TLC458754 TUR458754:TUY458754 UEN458754:UEU458754 UOJ458754:UOQ458754 UYF458754:UYM458754 VIB458754:VII458754 VRX458754:VSE458754 WBT458754:WCA458754 WLP458754:WLW458754 WVL458754:WVS458754 D524290:K524290 IZ524290:JG524290 SV524290:TC524290 ACR524290:ACY524290 AMN524290:AMU524290 AWJ524290:AWQ524290 BGF524290:BGM524290 BQB524290:BQI524290 BZX524290:CAE524290 CJT524290:CKA524290 CTP524290:CTW524290 DDL524290:DDS524290 DNH524290:DNO524290 DXD524290:DXK524290 EGZ524290:EHG524290 EQV524290:ERC524290 FAR524290:FAY524290 FKN524290:FKU524290 FUJ524290:FUQ524290 GEF524290:GEM524290 GOB524290:GOI524290 GXX524290:GYE524290 HHT524290:HIA524290 HRP524290:HRW524290 IBL524290:IBS524290 ILH524290:ILO524290 IVD524290:IVK524290 JEZ524290:JFG524290 JOV524290:JPC524290 JYR524290:JYY524290 KIN524290:KIU524290 KSJ524290:KSQ524290 LCF524290:LCM524290 LMB524290:LMI524290 LVX524290:LWE524290 MFT524290:MGA524290 MPP524290:MPW524290 MZL524290:MZS524290 NJH524290:NJO524290 NTD524290:NTK524290 OCZ524290:ODG524290 OMV524290:ONC524290 OWR524290:OWY524290 PGN524290:PGU524290 PQJ524290:PQQ524290 QAF524290:QAM524290 QKB524290:QKI524290 QTX524290:QUE524290 RDT524290:REA524290 RNP524290:RNW524290 RXL524290:RXS524290 SHH524290:SHO524290 SRD524290:SRK524290 TAZ524290:TBG524290 TKV524290:TLC524290 TUR524290:TUY524290 UEN524290:UEU524290 UOJ524290:UOQ524290 UYF524290:UYM524290 VIB524290:VII524290 VRX524290:VSE524290 WBT524290:WCA524290 WLP524290:WLW524290 WVL524290:WVS524290 D589826:K589826 IZ589826:JG589826 SV589826:TC589826 ACR589826:ACY589826 AMN589826:AMU589826 AWJ589826:AWQ589826 BGF589826:BGM589826 BQB589826:BQI589826 BZX589826:CAE589826 CJT589826:CKA589826 CTP589826:CTW589826 DDL589826:DDS589826 DNH589826:DNO589826 DXD589826:DXK589826 EGZ589826:EHG589826 EQV589826:ERC589826 FAR589826:FAY589826 FKN589826:FKU589826 FUJ589826:FUQ589826 GEF589826:GEM589826 GOB589826:GOI589826 GXX589826:GYE589826 HHT589826:HIA589826 HRP589826:HRW589826 IBL589826:IBS589826 ILH589826:ILO589826 IVD589826:IVK589826 JEZ589826:JFG589826 JOV589826:JPC589826 JYR589826:JYY589826 KIN589826:KIU589826 KSJ589826:KSQ589826 LCF589826:LCM589826 LMB589826:LMI589826 LVX589826:LWE589826 MFT589826:MGA589826 MPP589826:MPW589826 MZL589826:MZS589826 NJH589826:NJO589826 NTD589826:NTK589826 OCZ589826:ODG589826 OMV589826:ONC589826 OWR589826:OWY589826 PGN589826:PGU589826 PQJ589826:PQQ589826 QAF589826:QAM589826 QKB589826:QKI589826 QTX589826:QUE589826 RDT589826:REA589826 RNP589826:RNW589826 RXL589826:RXS589826 SHH589826:SHO589826 SRD589826:SRK589826 TAZ589826:TBG589826 TKV589826:TLC589826 TUR589826:TUY589826 UEN589826:UEU589826 UOJ589826:UOQ589826 UYF589826:UYM589826 VIB589826:VII589826 VRX589826:VSE589826 WBT589826:WCA589826 WLP589826:WLW589826 WVL589826:WVS589826 D655362:K655362 IZ655362:JG655362 SV655362:TC655362 ACR655362:ACY655362 AMN655362:AMU655362 AWJ655362:AWQ655362 BGF655362:BGM655362 BQB655362:BQI655362 BZX655362:CAE655362 CJT655362:CKA655362 CTP655362:CTW655362 DDL655362:DDS655362 DNH655362:DNO655362 DXD655362:DXK655362 EGZ655362:EHG655362 EQV655362:ERC655362 FAR655362:FAY655362 FKN655362:FKU655362 FUJ655362:FUQ655362 GEF655362:GEM655362 GOB655362:GOI655362 GXX655362:GYE655362 HHT655362:HIA655362 HRP655362:HRW655362 IBL655362:IBS655362 ILH655362:ILO655362 IVD655362:IVK655362 JEZ655362:JFG655362 JOV655362:JPC655362 JYR655362:JYY655362 KIN655362:KIU655362 KSJ655362:KSQ655362 LCF655362:LCM655362 LMB655362:LMI655362 LVX655362:LWE655362 MFT655362:MGA655362 MPP655362:MPW655362 MZL655362:MZS655362 NJH655362:NJO655362 NTD655362:NTK655362 OCZ655362:ODG655362 OMV655362:ONC655362 OWR655362:OWY655362 PGN655362:PGU655362 PQJ655362:PQQ655362 QAF655362:QAM655362 QKB655362:QKI655362 QTX655362:QUE655362 RDT655362:REA655362 RNP655362:RNW655362 RXL655362:RXS655362 SHH655362:SHO655362 SRD655362:SRK655362 TAZ655362:TBG655362 TKV655362:TLC655362 TUR655362:TUY655362 UEN655362:UEU655362 UOJ655362:UOQ655362 UYF655362:UYM655362 VIB655362:VII655362 VRX655362:VSE655362 WBT655362:WCA655362 WLP655362:WLW655362 WVL655362:WVS655362 D720898:K720898 IZ720898:JG720898 SV720898:TC720898 ACR720898:ACY720898 AMN720898:AMU720898 AWJ720898:AWQ720898 BGF720898:BGM720898 BQB720898:BQI720898 BZX720898:CAE720898 CJT720898:CKA720898 CTP720898:CTW720898 DDL720898:DDS720898 DNH720898:DNO720898 DXD720898:DXK720898 EGZ720898:EHG720898 EQV720898:ERC720898 FAR720898:FAY720898 FKN720898:FKU720898 FUJ720898:FUQ720898 GEF720898:GEM720898 GOB720898:GOI720898 GXX720898:GYE720898 HHT720898:HIA720898 HRP720898:HRW720898 IBL720898:IBS720898 ILH720898:ILO720898 IVD720898:IVK720898 JEZ720898:JFG720898 JOV720898:JPC720898 JYR720898:JYY720898 KIN720898:KIU720898 KSJ720898:KSQ720898 LCF720898:LCM720898 LMB720898:LMI720898 LVX720898:LWE720898 MFT720898:MGA720898 MPP720898:MPW720898 MZL720898:MZS720898 NJH720898:NJO720898 NTD720898:NTK720898 OCZ720898:ODG720898 OMV720898:ONC720898 OWR720898:OWY720898 PGN720898:PGU720898 PQJ720898:PQQ720898 QAF720898:QAM720898 QKB720898:QKI720898 QTX720898:QUE720898 RDT720898:REA720898 RNP720898:RNW720898 RXL720898:RXS720898 SHH720898:SHO720898 SRD720898:SRK720898 TAZ720898:TBG720898 TKV720898:TLC720898 TUR720898:TUY720898 UEN720898:UEU720898 UOJ720898:UOQ720898 UYF720898:UYM720898 VIB720898:VII720898 VRX720898:VSE720898 WBT720898:WCA720898 WLP720898:WLW720898 WVL720898:WVS720898 D786434:K786434 IZ786434:JG786434 SV786434:TC786434 ACR786434:ACY786434 AMN786434:AMU786434 AWJ786434:AWQ786434 BGF786434:BGM786434 BQB786434:BQI786434 BZX786434:CAE786434 CJT786434:CKA786434 CTP786434:CTW786434 DDL786434:DDS786434 DNH786434:DNO786434 DXD786434:DXK786434 EGZ786434:EHG786434 EQV786434:ERC786434 FAR786434:FAY786434 FKN786434:FKU786434 FUJ786434:FUQ786434 GEF786434:GEM786434 GOB786434:GOI786434 GXX786434:GYE786434 HHT786434:HIA786434 HRP786434:HRW786434 IBL786434:IBS786434 ILH786434:ILO786434 IVD786434:IVK786434 JEZ786434:JFG786434 JOV786434:JPC786434 JYR786434:JYY786434 KIN786434:KIU786434 KSJ786434:KSQ786434 LCF786434:LCM786434 LMB786434:LMI786434 LVX786434:LWE786434 MFT786434:MGA786434 MPP786434:MPW786434 MZL786434:MZS786434 NJH786434:NJO786434 NTD786434:NTK786434 OCZ786434:ODG786434 OMV786434:ONC786434 OWR786434:OWY786434 PGN786434:PGU786434 PQJ786434:PQQ786434 QAF786434:QAM786434 QKB786434:QKI786434 QTX786434:QUE786434 RDT786434:REA786434 RNP786434:RNW786434 RXL786434:RXS786434 SHH786434:SHO786434 SRD786434:SRK786434 TAZ786434:TBG786434 TKV786434:TLC786434 TUR786434:TUY786434 UEN786434:UEU786434 UOJ786434:UOQ786434 UYF786434:UYM786434 VIB786434:VII786434 VRX786434:VSE786434 WBT786434:WCA786434 WLP786434:WLW786434 WVL786434:WVS786434 D851970:K851970 IZ851970:JG851970 SV851970:TC851970 ACR851970:ACY851970 AMN851970:AMU851970 AWJ851970:AWQ851970 BGF851970:BGM851970 BQB851970:BQI851970 BZX851970:CAE851970 CJT851970:CKA851970 CTP851970:CTW851970 DDL851970:DDS851970 DNH851970:DNO851970 DXD851970:DXK851970 EGZ851970:EHG851970 EQV851970:ERC851970 FAR851970:FAY851970 FKN851970:FKU851970 FUJ851970:FUQ851970 GEF851970:GEM851970 GOB851970:GOI851970 GXX851970:GYE851970 HHT851970:HIA851970 HRP851970:HRW851970 IBL851970:IBS851970 ILH851970:ILO851970 IVD851970:IVK851970 JEZ851970:JFG851970 JOV851970:JPC851970 JYR851970:JYY851970 KIN851970:KIU851970 KSJ851970:KSQ851970 LCF851970:LCM851970 LMB851970:LMI851970 LVX851970:LWE851970 MFT851970:MGA851970 MPP851970:MPW851970 MZL851970:MZS851970 NJH851970:NJO851970 NTD851970:NTK851970 OCZ851970:ODG851970 OMV851970:ONC851970 OWR851970:OWY851970 PGN851970:PGU851970 PQJ851970:PQQ851970 QAF851970:QAM851970 QKB851970:QKI851970 QTX851970:QUE851970 RDT851970:REA851970 RNP851970:RNW851970 RXL851970:RXS851970 SHH851970:SHO851970 SRD851970:SRK851970 TAZ851970:TBG851970 TKV851970:TLC851970 TUR851970:TUY851970 UEN851970:UEU851970 UOJ851970:UOQ851970 UYF851970:UYM851970 VIB851970:VII851970 VRX851970:VSE851970 WBT851970:WCA851970 WLP851970:WLW851970 WVL851970:WVS851970 D917506:K917506 IZ917506:JG917506 SV917506:TC917506 ACR917506:ACY917506 AMN917506:AMU917506 AWJ917506:AWQ917506 BGF917506:BGM917506 BQB917506:BQI917506 BZX917506:CAE917506 CJT917506:CKA917506 CTP917506:CTW917506 DDL917506:DDS917506 DNH917506:DNO917506 DXD917506:DXK917506 EGZ917506:EHG917506 EQV917506:ERC917506 FAR917506:FAY917506 FKN917506:FKU917506 FUJ917506:FUQ917506 GEF917506:GEM917506 GOB917506:GOI917506 GXX917506:GYE917506 HHT917506:HIA917506 HRP917506:HRW917506 IBL917506:IBS917506 ILH917506:ILO917506 IVD917506:IVK917506 JEZ917506:JFG917506 JOV917506:JPC917506 JYR917506:JYY917506 KIN917506:KIU917506 KSJ917506:KSQ917506 LCF917506:LCM917506 LMB917506:LMI917506 LVX917506:LWE917506 MFT917506:MGA917506 MPP917506:MPW917506 MZL917506:MZS917506 NJH917506:NJO917506 NTD917506:NTK917506 OCZ917506:ODG917506 OMV917506:ONC917506 OWR917506:OWY917506 PGN917506:PGU917506 PQJ917506:PQQ917506 QAF917506:QAM917506 QKB917506:QKI917506 QTX917506:QUE917506 RDT917506:REA917506 RNP917506:RNW917506 RXL917506:RXS917506 SHH917506:SHO917506 SRD917506:SRK917506 TAZ917506:TBG917506 TKV917506:TLC917506 TUR917506:TUY917506 UEN917506:UEU917506 UOJ917506:UOQ917506 UYF917506:UYM917506 VIB917506:VII917506 VRX917506:VSE917506 WBT917506:WCA917506 WLP917506:WLW917506 WVL917506:WVS917506 D983042:K983042 IZ983042:JG983042 SV983042:TC983042 ACR983042:ACY983042 AMN983042:AMU983042 AWJ983042:AWQ983042 BGF983042:BGM983042 BQB983042:BQI983042 BZX983042:CAE983042 CJT983042:CKA983042 CTP983042:CTW983042 DDL983042:DDS983042 DNH983042:DNO983042 DXD983042:DXK983042 EGZ983042:EHG983042 EQV983042:ERC983042 FAR983042:FAY983042 FKN983042:FKU983042 FUJ983042:FUQ983042 GEF983042:GEM983042 GOB983042:GOI983042 GXX983042:GYE983042 HHT983042:HIA983042 HRP983042:HRW983042 IBL983042:IBS983042 ILH983042:ILO983042 IVD983042:IVK983042 JEZ983042:JFG983042 JOV983042:JPC983042 JYR983042:JYY983042 KIN983042:KIU983042 KSJ983042:KSQ983042 LCF983042:LCM983042 LMB983042:LMI983042 LVX983042:LWE983042 MFT983042:MGA983042 MPP983042:MPW983042 MZL983042:MZS983042 NJH983042:NJO983042 NTD983042:NTK983042 OCZ983042:ODG983042 OMV983042:ONC983042 OWR983042:OWY983042 PGN983042:PGU983042 PQJ983042:PQQ983042 QAF983042:QAM983042 QKB983042:QKI983042 QTX983042:QUE983042 RDT983042:REA983042 RNP983042:RNW983042 RXL983042:RXS983042 SHH983042:SHO983042 SRD983042:SRK983042 TAZ983042:TBG983042 TKV983042:TLC983042 TUR983042:TUY983042 UEN983042:UEU983042 UOJ983042:UOQ983042 UYF983042:UYM983042 VIB983042:VII983042 VRX983042:VSE983042 WBT983042:WCA983042 WLP983042:WLW983042 WVL983042:WVS983042" xr:uid="{63977EAB-45E2-44E3-BDB6-89D28C478C1D}"/>
  </dataValidations>
  <hyperlinks>
    <hyperlink ref="H44" r:id="rId1" display="http://www.dpw.co.santa-cruz.ca.us/drainage.htm" xr:uid="{A7682766-952D-4E5C-928E-27F5092F4B05}"/>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10 Vol @ 10 Rel</vt:lpstr>
      <vt:lpstr>10 Vol @ 5 Rel</vt:lpstr>
      <vt:lpstr>25 Vol @ 10 Rel</vt:lpstr>
      <vt:lpstr>25 Vol @ 5 Rel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Hawklyn</dc:creator>
  <cp:lastModifiedBy>Forrest Revere</cp:lastModifiedBy>
  <dcterms:created xsi:type="dcterms:W3CDTF">2021-06-10T15:50:08Z</dcterms:created>
  <dcterms:modified xsi:type="dcterms:W3CDTF">2021-06-14T18:35:24Z</dcterms:modified>
</cp:coreProperties>
</file>